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trev2-my.sharepoint.com/personal/helmut_kulpson_trev2_ee/Documents/Desktop/"/>
    </mc:Choice>
  </mc:AlternateContent>
  <xr:revisionPtr revIDLastSave="5" documentId="8_{4C964963-EB77-4139-BBD0-7565FE5C2E1C}" xr6:coauthVersionLast="47" xr6:coauthVersionMax="47" xr10:uidLastSave="{618B6C7C-0230-439A-BA1F-4DA230771434}"/>
  <bookViews>
    <workbookView xWindow="28680" yWindow="-120" windowWidth="29040" windowHeight="15720" activeTab="1" xr2:uid="{00000000-000D-0000-FFFF-FFFF00000000}"/>
  </bookViews>
  <sheets>
    <sheet name="Diagramm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I12" i="1" l="1"/>
  <c r="I27" i="1"/>
  <c r="I28" i="1" s="1"/>
  <c r="I23" i="1"/>
  <c r="I24" i="1" s="1"/>
  <c r="I19" i="1"/>
  <c r="I20" i="1" s="1"/>
  <c r="I59" i="1"/>
  <c r="I78" i="1"/>
  <c r="I77" i="1"/>
  <c r="I76" i="1"/>
  <c r="I71" i="1"/>
  <c r="I72" i="1"/>
  <c r="I73" i="1"/>
  <c r="I60" i="1" l="1"/>
  <c r="I79" i="1"/>
  <c r="I74" i="1"/>
  <c r="I81" i="1" s="1"/>
  <c r="I55" i="1" l="1"/>
  <c r="I54" i="1"/>
  <c r="I53" i="1"/>
  <c r="I52" i="1"/>
  <c r="I47" i="1"/>
  <c r="I46" i="1"/>
  <c r="I45" i="1"/>
  <c r="I36" i="1"/>
  <c r="I56" i="1" l="1"/>
  <c r="I63" i="1" l="1"/>
  <c r="I64" i="1" s="1"/>
  <c r="I48" i="1"/>
  <c r="I44" i="1"/>
  <c r="I49" i="1" s="1"/>
  <c r="I40" i="1"/>
  <c r="I39" i="1"/>
  <c r="I38" i="1"/>
  <c r="I37" i="1"/>
  <c r="I35" i="1"/>
  <c r="I41" i="1" l="1"/>
  <c r="I31" i="1" l="1"/>
  <c r="I32" i="1" s="1"/>
  <c r="I15" i="1"/>
  <c r="I14" i="1"/>
  <c r="I13" i="1"/>
  <c r="I66" i="1" l="1"/>
  <c r="I84" i="1" l="1"/>
  <c r="I85" i="1" l="1"/>
  <c r="I86" i="1" l="1"/>
</calcChain>
</file>

<file path=xl/sharedStrings.xml><?xml version="1.0" encoding="utf-8"?>
<sst xmlns="http://schemas.openxmlformats.org/spreadsheetml/2006/main" count="103" uniqueCount="67">
  <si>
    <t>TELLIJA:</t>
  </si>
  <si>
    <t>MUUDATUS:</t>
  </si>
  <si>
    <t>Alg km</t>
  </si>
  <si>
    <t>Lõpp km</t>
  </si>
  <si>
    <t>Töö kood</t>
  </si>
  <si>
    <t xml:space="preserve"> Töö nimetus</t>
  </si>
  <si>
    <t>Mõõt-ühik</t>
  </si>
  <si>
    <t>Ühiku hind</t>
  </si>
  <si>
    <t>Leping</t>
  </si>
  <si>
    <t>KÕIK KOKKU</t>
  </si>
  <si>
    <t>(nimi, allkiri ja kuupäev)</t>
  </si>
  <si>
    <t>REMONTTÖÖDE  MAKSUMUS LEPINGUS:</t>
  </si>
  <si>
    <t>REMONTTÖÖDE MAKSUMUS KOKKU</t>
  </si>
  <si>
    <t>Tellija esindaja:              Ivar Unt</t>
  </si>
  <si>
    <t>Teehooldaja esindaja:     Meelis Seppam</t>
  </si>
  <si>
    <t>Traspordiamet, Valge 4, 70001490</t>
  </si>
  <si>
    <t>TÖÖVÕTULEPING: Riigimaanteede hooldeleping NR 1-10/20/0677-1</t>
  </si>
  <si>
    <t>SILLAD</t>
  </si>
  <si>
    <t>REMONTTÖÖD  KOKKU</t>
  </si>
  <si>
    <t>REMONTTÖÖD(SILLAD) KOKKU</t>
  </si>
  <si>
    <t>m²</t>
  </si>
  <si>
    <t>jm</t>
  </si>
  <si>
    <t>kokku</t>
  </si>
  <si>
    <t>m2</t>
  </si>
  <si>
    <t>Sarruse katmine roostekaitsega</t>
  </si>
  <si>
    <t>Betoonpinna parandus</t>
  </si>
  <si>
    <t>Elastse täitega deformatsioonivuuk(ETAG 032-3)</t>
  </si>
  <si>
    <t>REMONTTÖÖD</t>
  </si>
  <si>
    <t>Tee</t>
  </si>
  <si>
    <r>
      <t>m</t>
    </r>
    <r>
      <rPr>
        <vertAlign val="superscript"/>
        <sz val="12"/>
        <color rgb="FF000000"/>
        <rFont val="Calibri"/>
        <family val="2"/>
        <charset val="186"/>
        <scheme val="minor"/>
      </rPr>
      <t>2</t>
    </r>
  </si>
  <si>
    <r>
      <t>m</t>
    </r>
    <r>
      <rPr>
        <vertAlign val="superscript"/>
        <sz val="12"/>
        <rFont val="Times New Roman"/>
        <family val="1"/>
      </rPr>
      <t>3</t>
    </r>
  </si>
  <si>
    <t>m</t>
  </si>
  <si>
    <t>Päised killust geokärjega geotekstiilil</t>
  </si>
  <si>
    <t xml:space="preserve">Kraavi põhja kindlustamine lubjakivikillustikuga geotekstiilil </t>
  </si>
  <si>
    <t>Kraavide kaevamine koos liigse pinnase äraveoga</t>
  </si>
  <si>
    <t>REMONTTÖÖDE   kululoend</t>
  </si>
  <si>
    <t>Ribapindamine</t>
  </si>
  <si>
    <t>Olemasolevate truupide demonteerimine</t>
  </si>
  <si>
    <t>Teetruup 600mm</t>
  </si>
  <si>
    <t>ROOBE (985)</t>
  </si>
  <si>
    <t xml:space="preserve">Sarruse katmine roostekaitsega </t>
  </si>
  <si>
    <t>Elastse täitega deformatsioonivuuk (ETAG 032-3)</t>
  </si>
  <si>
    <t>KORVA (1001)</t>
  </si>
  <si>
    <t>Teetruup d=600mm</t>
  </si>
  <si>
    <t>Mahasõidu truubid d=400mm  km 2,059P ja km 3,564V</t>
  </si>
  <si>
    <t xml:space="preserve">Käibemaks 22%                                                                                              </t>
  </si>
  <si>
    <t>2024/2025 aastal</t>
  </si>
  <si>
    <t>TÖÖVÕTJA:  AS TREV-2 Grupp, Mäealuse tn 2/4, 10047362</t>
  </si>
  <si>
    <t>PERIOOD:  01.oktoober 2024 a. - 30. september 2025 a.</t>
  </si>
  <si>
    <t>Kraavide puhastamine km 5,440-5,715</t>
  </si>
  <si>
    <t>Mahasõidu plastiktruup d = 500 mm km 5,596V</t>
  </si>
  <si>
    <t>23188 Helme-Oru km 5,440-5,715 kruusaatee remont</t>
  </si>
  <si>
    <t>23193 Piiri - Jeti km 0,3-12,9 katte remont</t>
  </si>
  <si>
    <t>23194 Helme-Kirikuküla-Holdre-Taagepera km 15-22 katte remont</t>
  </si>
  <si>
    <t>23142 Ruuna-Pringi km 0,0 - 6,148 kruusatee remont</t>
  </si>
  <si>
    <t>23168  Neeruti - Makita km  2-3,6  kruusatee remont</t>
  </si>
  <si>
    <t>25118  Kuldre -Tagula km 6,3 - 7,087 kruusatee remont</t>
  </si>
  <si>
    <t>23231  Kuigatsi - Pikaantsu km 0,0-3,0 kruusatee remont</t>
  </si>
  <si>
    <t>23210  Laanemetsa - Koobassaare km 0,0 - 8,0 kruusatee remont</t>
  </si>
  <si>
    <t>23248 Suureküla tee km 2.0 - 3,340 kruusatee remont</t>
  </si>
  <si>
    <t>23250   Raudsepa - Löövi km 0,0-2,660 kruusatee remont</t>
  </si>
  <si>
    <t>Katte remont  purustatud kruusast valikuliselt  12cm 2490jm 6m  v/40</t>
  </si>
  <si>
    <t>Katte remont  purustatud kruusast valikuliselt  12cm 1908jm 6m  v/50</t>
  </si>
  <si>
    <t>Katte remont  valikuliselt purustatud kruusast 0-32  12cm  525 jm ja 6 m lai  v/k 48 (0,24)</t>
  </si>
  <si>
    <t xml:space="preserve">Katte remont valikuliselt purustatud kruusast 12cm 1330 jm ja 6 m lai v/k 42 </t>
  </si>
  <si>
    <t>Katte remont valikuliselt  purustatud kruusast 12cm 500jm 6m   v/44km</t>
  </si>
  <si>
    <t>Katte remont valikuliselt purustatud kruusast 12cm 516jm 6m  v/35km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</si>
</sst>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"/>
  </numFmts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Helv"/>
      <charset val="186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Times New Roman"/>
      <family val="1"/>
    </font>
    <font>
      <b/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rgb="FF000000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name val="Times New Roman"/>
      <family val="1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4"/>
      <color rgb="FF000000"/>
      <name val="Calibri"/>
      <family val="2"/>
      <charset val="186"/>
      <scheme val="minor"/>
    </font>
    <font>
      <vertAlign val="superscript"/>
      <sz val="12"/>
      <color rgb="FF000000"/>
      <name val="Calibri"/>
      <family val="2"/>
      <charset val="186"/>
      <scheme val="minor"/>
    </font>
    <font>
      <vertAlign val="superscript"/>
      <sz val="12"/>
      <name val="Times New Roman"/>
      <family val="1"/>
    </font>
    <font>
      <sz val="12"/>
      <color theme="1"/>
      <name val="Times New Roman"/>
      <family val="1"/>
      <charset val="186"/>
    </font>
    <font>
      <b/>
      <sz val="14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3" fontId="1" fillId="0" borderId="0" applyFont="0" applyFill="0" applyBorder="0" applyAlignment="0" applyProtection="0"/>
  </cellStyleXfs>
  <cellXfs count="19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0" fontId="9" fillId="0" borderId="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left" vertical="center"/>
    </xf>
    <xf numFmtId="0" fontId="1" fillId="0" borderId="0" xfId="0" applyFont="1" applyAlignment="1" applyProtection="1">
      <alignment vertical="center" wrapText="1"/>
      <protection locked="0"/>
    </xf>
    <xf numFmtId="2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9" fillId="0" borderId="1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2" fillId="0" borderId="0" xfId="0" applyNumberFormat="1" applyFont="1" applyAlignment="1" applyProtection="1">
      <alignment horizontal="right" vertical="center" wrapText="1"/>
      <protection locked="0"/>
    </xf>
    <xf numFmtId="2" fontId="2" fillId="0" borderId="11" xfId="0" applyNumberFormat="1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>
      <alignment horizontal="right" vertical="top" wrapText="1"/>
    </xf>
    <xf numFmtId="0" fontId="9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>
      <alignment horizontal="center" vertical="center"/>
    </xf>
    <xf numFmtId="0" fontId="1" fillId="0" borderId="13" xfId="0" applyFont="1" applyBorder="1" applyAlignment="1" applyProtection="1">
      <alignment horizontal="center" vertical="center" wrapText="1"/>
      <protection locked="0"/>
    </xf>
    <xf numFmtId="2" fontId="2" fillId="0" borderId="14" xfId="0" applyNumberFormat="1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right"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0" borderId="2" xfId="0" applyFont="1" applyBorder="1" applyAlignment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  <protection locked="0"/>
    </xf>
    <xf numFmtId="164" fontId="0" fillId="0" borderId="25" xfId="0" applyNumberForma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>
      <alignment horizontal="center" vertical="center"/>
    </xf>
    <xf numFmtId="0" fontId="2" fillId="0" borderId="25" xfId="0" applyFont="1" applyBorder="1" applyAlignment="1" applyProtection="1">
      <alignment horizontal="left" vertical="center"/>
      <protection locked="0"/>
    </xf>
    <xf numFmtId="0" fontId="9" fillId="0" borderId="25" xfId="0" applyFont="1" applyBorder="1" applyAlignment="1">
      <alignment horizontal="center" vertical="center" wrapText="1"/>
    </xf>
    <xf numFmtId="2" fontId="2" fillId="0" borderId="26" xfId="0" applyNumberFormat="1" applyFont="1" applyBorder="1" applyAlignment="1" applyProtection="1">
      <alignment vertical="center" wrapText="1"/>
      <protection locked="0"/>
    </xf>
    <xf numFmtId="0" fontId="1" fillId="0" borderId="21" xfId="0" applyFont="1" applyBorder="1" applyAlignment="1" applyProtection="1">
      <alignment vertical="center"/>
      <protection locked="0"/>
    </xf>
    <xf numFmtId="0" fontId="2" fillId="0" borderId="27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2" fillId="0" borderId="1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4" fillId="0" borderId="15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top"/>
    </xf>
    <xf numFmtId="1" fontId="15" fillId="0" borderId="1" xfId="0" applyNumberFormat="1" applyFont="1" applyBorder="1" applyAlignment="1">
      <alignment horizontal="center" vertical="top"/>
    </xf>
    <xf numFmtId="0" fontId="14" fillId="0" borderId="5" xfId="0" applyFont="1" applyBorder="1" applyAlignment="1">
      <alignment horizontal="center" vertical="center"/>
    </xf>
    <xf numFmtId="1" fontId="15" fillId="0" borderId="6" xfId="0" applyNumberFormat="1" applyFont="1" applyBorder="1" applyAlignment="1">
      <alignment horizontal="center" vertical="top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left"/>
      <protection locked="0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/>
    </xf>
    <xf numFmtId="0" fontId="19" fillId="0" borderId="6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2" fontId="24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top"/>
    </xf>
    <xf numFmtId="0" fontId="24" fillId="0" borderId="4" xfId="0" applyFont="1" applyBorder="1"/>
    <xf numFmtId="0" fontId="19" fillId="0" borderId="7" xfId="0" applyFont="1" applyBorder="1" applyAlignment="1">
      <alignment horizontal="left" vertical="center"/>
    </xf>
    <xf numFmtId="0" fontId="19" fillId="0" borderId="28" xfId="0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top"/>
    </xf>
    <xf numFmtId="0" fontId="9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2" fontId="2" fillId="0" borderId="7" xfId="0" applyNumberFormat="1" applyFont="1" applyBorder="1" applyAlignment="1" applyProtection="1">
      <alignment horizontal="right" vertical="center" wrapText="1"/>
      <protection locked="0"/>
    </xf>
    <xf numFmtId="0" fontId="11" fillId="0" borderId="8" xfId="0" applyFont="1" applyBorder="1" applyAlignment="1">
      <alignment horizontal="left" vertical="top" wrapText="1"/>
    </xf>
    <xf numFmtId="0" fontId="18" fillId="0" borderId="29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/>
    </xf>
    <xf numFmtId="2" fontId="24" fillId="0" borderId="4" xfId="0" applyNumberFormat="1" applyFont="1" applyBorder="1" applyAlignment="1">
      <alignment horizontal="center"/>
    </xf>
    <xf numFmtId="0" fontId="27" fillId="0" borderId="0" xfId="0" applyFont="1" applyProtection="1">
      <protection locked="0"/>
    </xf>
    <xf numFmtId="1" fontId="9" fillId="0" borderId="4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right" vertical="center" wrapText="1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2" fontId="0" fillId="0" borderId="0" xfId="0" applyNumberFormat="1" applyBorder="1" applyAlignment="1" applyProtection="1">
      <alignment vertical="center" wrapText="1"/>
      <protection locked="0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vertical="center" wrapText="1"/>
    </xf>
    <xf numFmtId="165" fontId="0" fillId="0" borderId="0" xfId="0" applyNumberFormat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  <protection locked="0"/>
    </xf>
    <xf numFmtId="2" fontId="16" fillId="0" borderId="0" xfId="0" applyNumberFormat="1" applyFont="1" applyBorder="1" applyAlignment="1" applyProtection="1">
      <alignment vertical="center" wrapText="1"/>
      <protection locked="0"/>
    </xf>
    <xf numFmtId="0" fontId="16" fillId="0" borderId="0" xfId="0" applyFont="1" applyBorder="1" applyAlignment="1">
      <alignment horizontal="center" vertical="center" wrapText="1"/>
    </xf>
    <xf numFmtId="2" fontId="16" fillId="0" borderId="0" xfId="0" applyNumberFormat="1" applyFont="1" applyBorder="1" applyAlignment="1">
      <alignment vertical="center" wrapText="1"/>
    </xf>
    <xf numFmtId="165" fontId="16" fillId="0" borderId="0" xfId="0" applyNumberFormat="1" applyFont="1" applyBorder="1" applyAlignment="1">
      <alignment horizontal="center" vertical="center" wrapText="1"/>
    </xf>
    <xf numFmtId="2" fontId="17" fillId="0" borderId="0" xfId="0" applyNumberFormat="1" applyFont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Alignment="1">
      <alignment vertical="center" wrapText="1"/>
    </xf>
    <xf numFmtId="2" fontId="2" fillId="0" borderId="0" xfId="0" applyNumberFormat="1" applyFont="1" applyBorder="1" applyAlignment="1" applyProtection="1">
      <alignment horizontal="right" vertical="center" wrapText="1"/>
      <protection locked="0"/>
    </xf>
    <xf numFmtId="1" fontId="0" fillId="0" borderId="0" xfId="0" applyNumberFormat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Protection="1">
      <protection locked="0"/>
    </xf>
    <xf numFmtId="0" fontId="0" fillId="0" borderId="0" xfId="0" applyBorder="1"/>
    <xf numFmtId="2" fontId="0" fillId="0" borderId="7" xfId="0" applyNumberForma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2" fontId="0" fillId="0" borderId="31" xfId="0" applyNumberForma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2" fontId="16" fillId="0" borderId="11" xfId="0" applyNumberFormat="1" applyFont="1" applyBorder="1" applyAlignment="1" applyProtection="1">
      <alignment horizontal="right" vertical="center" wrapText="1"/>
      <protection locked="0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2" fontId="17" fillId="0" borderId="11" xfId="0" applyNumberFormat="1" applyFont="1" applyBorder="1" applyAlignment="1" applyProtection="1">
      <alignment horizontal="righ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2" fontId="16" fillId="0" borderId="23" xfId="0" applyNumberFormat="1" applyFont="1" applyBorder="1" applyAlignment="1" applyProtection="1">
      <alignment horizontal="right" vertical="center" wrapText="1"/>
      <protection locked="0"/>
    </xf>
    <xf numFmtId="2" fontId="16" fillId="0" borderId="12" xfId="0" applyNumberFormat="1" applyFont="1" applyBorder="1" applyAlignment="1" applyProtection="1">
      <alignment horizontal="right" vertical="center" wrapText="1"/>
      <protection locked="0"/>
    </xf>
    <xf numFmtId="2" fontId="17" fillId="0" borderId="11" xfId="0" applyNumberFormat="1" applyFont="1" applyBorder="1" applyAlignment="1" applyProtection="1">
      <alignment vertical="center" wrapText="1"/>
      <protection locked="0"/>
    </xf>
    <xf numFmtId="2" fontId="17" fillId="0" borderId="23" xfId="0" applyNumberFormat="1" applyFont="1" applyBorder="1" applyAlignment="1" applyProtection="1">
      <alignment vertical="center" wrapText="1"/>
      <protection locked="0"/>
    </xf>
    <xf numFmtId="2" fontId="17" fillId="0" borderId="7" xfId="0" applyNumberFormat="1" applyFont="1" applyBorder="1" applyAlignment="1" applyProtection="1">
      <alignment vertical="center" wrapText="1"/>
      <protection locked="0"/>
    </xf>
    <xf numFmtId="2" fontId="0" fillId="0" borderId="23" xfId="0" applyNumberFormat="1" applyBorder="1" applyAlignment="1" applyProtection="1">
      <alignment horizontal="center" vertical="center" wrapText="1"/>
      <protection locked="0"/>
    </xf>
    <xf numFmtId="2" fontId="0" fillId="0" borderId="11" xfId="0" applyNumberFormat="1" applyBorder="1" applyAlignment="1" applyProtection="1">
      <alignment horizontal="center" vertical="center" wrapText="1"/>
      <protection locked="0"/>
    </xf>
    <xf numFmtId="2" fontId="17" fillId="0" borderId="23" xfId="0" applyNumberFormat="1" applyFont="1" applyBorder="1" applyAlignment="1" applyProtection="1">
      <alignment horizontal="right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17" fillId="0" borderId="30" xfId="0" applyFont="1" applyBorder="1" applyAlignment="1" applyProtection="1">
      <alignment horizontal="center" vertical="center" wrapText="1"/>
      <protection locked="0"/>
    </xf>
    <xf numFmtId="2" fontId="17" fillId="0" borderId="7" xfId="0" applyNumberFormat="1" applyFont="1" applyBorder="1" applyAlignment="1" applyProtection="1">
      <alignment horizontal="right" vertical="center" wrapText="1"/>
      <protection locked="0"/>
    </xf>
    <xf numFmtId="2" fontId="16" fillId="0" borderId="7" xfId="0" applyNumberFormat="1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2" fontId="17" fillId="0" borderId="12" xfId="0" applyNumberFormat="1" applyFont="1" applyBorder="1" applyAlignment="1" applyProtection="1">
      <alignment horizontal="right" vertical="center" wrapText="1"/>
      <protection locked="0"/>
    </xf>
    <xf numFmtId="2" fontId="0" fillId="0" borderId="12" xfId="0" applyNumberForma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2" fontId="2" fillId="0" borderId="23" xfId="0" applyNumberFormat="1" applyFont="1" applyBorder="1" applyAlignment="1" applyProtection="1">
      <alignment horizontal="right" vertical="center" wrapText="1"/>
      <protection locked="0"/>
    </xf>
    <xf numFmtId="43" fontId="24" fillId="0" borderId="12" xfId="2" applyFont="1" applyBorder="1" applyAlignment="1">
      <alignment horizontal="center"/>
    </xf>
    <xf numFmtId="43" fontId="24" fillId="0" borderId="11" xfId="2" applyFont="1" applyBorder="1" applyAlignment="1">
      <alignment horizontal="center"/>
    </xf>
    <xf numFmtId="43" fontId="25" fillId="2" borderId="11" xfId="2" applyFont="1" applyFill="1" applyBorder="1" applyAlignment="1">
      <alignment horizontal="center" vertical="center"/>
    </xf>
    <xf numFmtId="2" fontId="28" fillId="0" borderId="11" xfId="0" applyNumberFormat="1" applyFont="1" applyBorder="1" applyAlignment="1" applyProtection="1">
      <alignment horizontal="right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2" fontId="0" fillId="0" borderId="23" xfId="0" applyNumberFormat="1" applyBorder="1" applyAlignment="1" applyProtection="1">
      <alignment horizontal="right" vertical="center" wrapText="1"/>
      <protection locked="0"/>
    </xf>
    <xf numFmtId="2" fontId="2" fillId="0" borderId="11" xfId="0" applyNumberFormat="1" applyFont="1" applyBorder="1" applyAlignment="1" applyProtection="1">
      <alignment vertical="center" wrapText="1"/>
      <protection locked="0"/>
    </xf>
  </cellXfs>
  <cellStyles count="3">
    <cellStyle name="Koma" xfId="2" builtinId="3"/>
    <cellStyle name="Normaallaad" xfId="0" builtinId="0"/>
    <cellStyle name="Normal_parkl, tolmut" xfId="1" xr:uid="{00000000-0005-0000-0000-000001000000}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Sheet1!$Q$68:$Q$80</c:f>
              <c:numCache>
                <c:formatCode>0.00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66F9-437B-B9E7-C821E865B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3157520"/>
        <c:axId val="1197448176"/>
      </c:barChart>
      <c:catAx>
        <c:axId val="1053157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1197448176"/>
        <c:crosses val="autoZero"/>
        <c:auto val="1"/>
        <c:lblAlgn val="ctr"/>
        <c:lblOffset val="100"/>
        <c:noMultiLvlLbl val="0"/>
      </c:catAx>
      <c:valAx>
        <c:axId val="119744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1053157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71E4EBC-5527-4CF1-97EE-7F3104B7EC31}">
  <sheetPr/>
  <sheetViews>
    <sheetView zoomScale="11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34BBF13-7AC8-77D1-89E8-2E570270C81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P92"/>
  <sheetViews>
    <sheetView tabSelected="1" zoomScaleNormal="100" workbookViewId="0">
      <selection activeCell="P27" sqref="P27"/>
    </sheetView>
  </sheetViews>
  <sheetFormatPr defaultRowHeight="15" x14ac:dyDescent="0.25"/>
  <cols>
    <col min="1" max="1" width="12.7109375" style="1" customWidth="1"/>
    <col min="2" max="2" width="7.5703125" style="1" customWidth="1"/>
    <col min="3" max="3" width="7.7109375" style="1" customWidth="1"/>
    <col min="4" max="4" width="7.140625" style="1" customWidth="1"/>
    <col min="5" max="5" width="76.85546875" style="1" customWidth="1"/>
    <col min="6" max="6" width="6.140625" style="1" customWidth="1"/>
    <col min="7" max="7" width="13.5703125" style="1" customWidth="1"/>
    <col min="8" max="8" width="15" style="1" customWidth="1"/>
    <col min="9" max="9" width="15.140625" style="1" customWidth="1"/>
    <col min="10" max="10" width="15.28515625" style="1" customWidth="1"/>
    <col min="11" max="11" width="12.28515625" style="1" customWidth="1"/>
    <col min="12" max="12" width="11.28515625" style="4" customWidth="1"/>
    <col min="13" max="13" width="12.140625" style="4" customWidth="1"/>
    <col min="14" max="14" width="8.28515625" style="1" customWidth="1"/>
    <col min="15" max="15" width="13.85546875" style="1" customWidth="1"/>
    <col min="16" max="16" width="8.85546875" style="1" customWidth="1"/>
    <col min="17" max="17" width="10.85546875" style="1" customWidth="1"/>
    <col min="18" max="19" width="9.140625" style="1"/>
    <col min="20" max="20" width="10.140625" style="1" customWidth="1"/>
    <col min="21" max="252" width="9.140625" style="1"/>
    <col min="253" max="253" width="5.28515625" style="1" customWidth="1"/>
    <col min="254" max="254" width="13.42578125" style="1" customWidth="1"/>
    <col min="255" max="255" width="9.140625" style="1"/>
    <col min="256" max="256" width="32.5703125" style="1" customWidth="1"/>
    <col min="257" max="257" width="9.140625" style="1"/>
    <col min="258" max="258" width="10.85546875" style="1" customWidth="1"/>
    <col min="259" max="259" width="12.28515625" style="1" customWidth="1"/>
    <col min="260" max="260" width="12" style="1" customWidth="1"/>
    <col min="261" max="261" width="8.5703125" style="1" customWidth="1"/>
    <col min="262" max="262" width="10.85546875" style="1" customWidth="1"/>
    <col min="263" max="263" width="10" style="1" customWidth="1"/>
    <col min="264" max="508" width="9.140625" style="1"/>
    <col min="509" max="509" width="5.28515625" style="1" customWidth="1"/>
    <col min="510" max="510" width="13.42578125" style="1" customWidth="1"/>
    <col min="511" max="511" width="9.140625" style="1"/>
    <col min="512" max="512" width="32.5703125" style="1" customWidth="1"/>
    <col min="513" max="513" width="9.140625" style="1"/>
    <col min="514" max="514" width="10.85546875" style="1" customWidth="1"/>
    <col min="515" max="515" width="12.28515625" style="1" customWidth="1"/>
    <col min="516" max="516" width="12" style="1" customWidth="1"/>
    <col min="517" max="517" width="8.5703125" style="1" customWidth="1"/>
    <col min="518" max="518" width="10.85546875" style="1" customWidth="1"/>
    <col min="519" max="519" width="10" style="1" customWidth="1"/>
    <col min="520" max="764" width="9.140625" style="1"/>
    <col min="765" max="765" width="5.28515625" style="1" customWidth="1"/>
    <col min="766" max="766" width="13.42578125" style="1" customWidth="1"/>
    <col min="767" max="767" width="9.140625" style="1"/>
    <col min="768" max="768" width="32.5703125" style="1" customWidth="1"/>
    <col min="769" max="769" width="9.140625" style="1"/>
    <col min="770" max="770" width="10.85546875" style="1" customWidth="1"/>
    <col min="771" max="771" width="12.28515625" style="1" customWidth="1"/>
    <col min="772" max="772" width="12" style="1" customWidth="1"/>
    <col min="773" max="773" width="8.5703125" style="1" customWidth="1"/>
    <col min="774" max="774" width="10.85546875" style="1" customWidth="1"/>
    <col min="775" max="775" width="10" style="1" customWidth="1"/>
    <col min="776" max="1020" width="9.140625" style="1"/>
    <col min="1021" max="1021" width="5.28515625" style="1" customWidth="1"/>
    <col min="1022" max="1022" width="13.42578125" style="1" customWidth="1"/>
    <col min="1023" max="1023" width="9.140625" style="1"/>
    <col min="1024" max="1024" width="32.5703125" style="1" customWidth="1"/>
    <col min="1025" max="1025" width="9.140625" style="1"/>
    <col min="1026" max="1026" width="10.85546875" style="1" customWidth="1"/>
    <col min="1027" max="1027" width="12.28515625" style="1" customWidth="1"/>
    <col min="1028" max="1028" width="12" style="1" customWidth="1"/>
    <col min="1029" max="1029" width="8.5703125" style="1" customWidth="1"/>
    <col min="1030" max="1030" width="10.85546875" style="1" customWidth="1"/>
    <col min="1031" max="1031" width="10" style="1" customWidth="1"/>
    <col min="1032" max="1276" width="9.140625" style="1"/>
    <col min="1277" max="1277" width="5.28515625" style="1" customWidth="1"/>
    <col min="1278" max="1278" width="13.42578125" style="1" customWidth="1"/>
    <col min="1279" max="1279" width="9.140625" style="1"/>
    <col min="1280" max="1280" width="32.5703125" style="1" customWidth="1"/>
    <col min="1281" max="1281" width="9.140625" style="1"/>
    <col min="1282" max="1282" width="10.85546875" style="1" customWidth="1"/>
    <col min="1283" max="1283" width="12.28515625" style="1" customWidth="1"/>
    <col min="1284" max="1284" width="12" style="1" customWidth="1"/>
    <col min="1285" max="1285" width="8.5703125" style="1" customWidth="1"/>
    <col min="1286" max="1286" width="10.85546875" style="1" customWidth="1"/>
    <col min="1287" max="1287" width="10" style="1" customWidth="1"/>
    <col min="1288" max="1532" width="9.140625" style="1"/>
    <col min="1533" max="1533" width="5.28515625" style="1" customWidth="1"/>
    <col min="1534" max="1534" width="13.42578125" style="1" customWidth="1"/>
    <col min="1535" max="1535" width="9.140625" style="1"/>
    <col min="1536" max="1536" width="32.5703125" style="1" customWidth="1"/>
    <col min="1537" max="1537" width="9.140625" style="1"/>
    <col min="1538" max="1538" width="10.85546875" style="1" customWidth="1"/>
    <col min="1539" max="1539" width="12.28515625" style="1" customWidth="1"/>
    <col min="1540" max="1540" width="12" style="1" customWidth="1"/>
    <col min="1541" max="1541" width="8.5703125" style="1" customWidth="1"/>
    <col min="1542" max="1542" width="10.85546875" style="1" customWidth="1"/>
    <col min="1543" max="1543" width="10" style="1" customWidth="1"/>
    <col min="1544" max="1788" width="9.140625" style="1"/>
    <col min="1789" max="1789" width="5.28515625" style="1" customWidth="1"/>
    <col min="1790" max="1790" width="13.42578125" style="1" customWidth="1"/>
    <col min="1791" max="1791" width="9.140625" style="1"/>
    <col min="1792" max="1792" width="32.5703125" style="1" customWidth="1"/>
    <col min="1793" max="1793" width="9.140625" style="1"/>
    <col min="1794" max="1794" width="10.85546875" style="1" customWidth="1"/>
    <col min="1795" max="1795" width="12.28515625" style="1" customWidth="1"/>
    <col min="1796" max="1796" width="12" style="1" customWidth="1"/>
    <col min="1797" max="1797" width="8.5703125" style="1" customWidth="1"/>
    <col min="1798" max="1798" width="10.85546875" style="1" customWidth="1"/>
    <col min="1799" max="1799" width="10" style="1" customWidth="1"/>
    <col min="1800" max="2044" width="9.140625" style="1"/>
    <col min="2045" max="2045" width="5.28515625" style="1" customWidth="1"/>
    <col min="2046" max="2046" width="13.42578125" style="1" customWidth="1"/>
    <col min="2047" max="2047" width="9.140625" style="1"/>
    <col min="2048" max="2048" width="32.5703125" style="1" customWidth="1"/>
    <col min="2049" max="2049" width="9.140625" style="1"/>
    <col min="2050" max="2050" width="10.85546875" style="1" customWidth="1"/>
    <col min="2051" max="2051" width="12.28515625" style="1" customWidth="1"/>
    <col min="2052" max="2052" width="12" style="1" customWidth="1"/>
    <col min="2053" max="2053" width="8.5703125" style="1" customWidth="1"/>
    <col min="2054" max="2054" width="10.85546875" style="1" customWidth="1"/>
    <col min="2055" max="2055" width="10" style="1" customWidth="1"/>
    <col min="2056" max="2300" width="9.140625" style="1"/>
    <col min="2301" max="2301" width="5.28515625" style="1" customWidth="1"/>
    <col min="2302" max="2302" width="13.42578125" style="1" customWidth="1"/>
    <col min="2303" max="2303" width="9.140625" style="1"/>
    <col min="2304" max="2304" width="32.5703125" style="1" customWidth="1"/>
    <col min="2305" max="2305" width="9.140625" style="1"/>
    <col min="2306" max="2306" width="10.85546875" style="1" customWidth="1"/>
    <col min="2307" max="2307" width="12.28515625" style="1" customWidth="1"/>
    <col min="2308" max="2308" width="12" style="1" customWidth="1"/>
    <col min="2309" max="2309" width="8.5703125" style="1" customWidth="1"/>
    <col min="2310" max="2310" width="10.85546875" style="1" customWidth="1"/>
    <col min="2311" max="2311" width="10" style="1" customWidth="1"/>
    <col min="2312" max="2556" width="9.140625" style="1"/>
    <col min="2557" max="2557" width="5.28515625" style="1" customWidth="1"/>
    <col min="2558" max="2558" width="13.42578125" style="1" customWidth="1"/>
    <col min="2559" max="2559" width="9.140625" style="1"/>
    <col min="2560" max="2560" width="32.5703125" style="1" customWidth="1"/>
    <col min="2561" max="2561" width="9.140625" style="1"/>
    <col min="2562" max="2562" width="10.85546875" style="1" customWidth="1"/>
    <col min="2563" max="2563" width="12.28515625" style="1" customWidth="1"/>
    <col min="2564" max="2564" width="12" style="1" customWidth="1"/>
    <col min="2565" max="2565" width="8.5703125" style="1" customWidth="1"/>
    <col min="2566" max="2566" width="10.85546875" style="1" customWidth="1"/>
    <col min="2567" max="2567" width="10" style="1" customWidth="1"/>
    <col min="2568" max="2812" width="9.140625" style="1"/>
    <col min="2813" max="2813" width="5.28515625" style="1" customWidth="1"/>
    <col min="2814" max="2814" width="13.42578125" style="1" customWidth="1"/>
    <col min="2815" max="2815" width="9.140625" style="1"/>
    <col min="2816" max="2816" width="32.5703125" style="1" customWidth="1"/>
    <col min="2817" max="2817" width="9.140625" style="1"/>
    <col min="2818" max="2818" width="10.85546875" style="1" customWidth="1"/>
    <col min="2819" max="2819" width="12.28515625" style="1" customWidth="1"/>
    <col min="2820" max="2820" width="12" style="1" customWidth="1"/>
    <col min="2821" max="2821" width="8.5703125" style="1" customWidth="1"/>
    <col min="2822" max="2822" width="10.85546875" style="1" customWidth="1"/>
    <col min="2823" max="2823" width="10" style="1" customWidth="1"/>
    <col min="2824" max="3068" width="9.140625" style="1"/>
    <col min="3069" max="3069" width="5.28515625" style="1" customWidth="1"/>
    <col min="3070" max="3070" width="13.42578125" style="1" customWidth="1"/>
    <col min="3071" max="3071" width="9.140625" style="1"/>
    <col min="3072" max="3072" width="32.5703125" style="1" customWidth="1"/>
    <col min="3073" max="3073" width="9.140625" style="1"/>
    <col min="3074" max="3074" width="10.85546875" style="1" customWidth="1"/>
    <col min="3075" max="3075" width="12.28515625" style="1" customWidth="1"/>
    <col min="3076" max="3076" width="12" style="1" customWidth="1"/>
    <col min="3077" max="3077" width="8.5703125" style="1" customWidth="1"/>
    <col min="3078" max="3078" width="10.85546875" style="1" customWidth="1"/>
    <col min="3079" max="3079" width="10" style="1" customWidth="1"/>
    <col min="3080" max="3324" width="9.140625" style="1"/>
    <col min="3325" max="3325" width="5.28515625" style="1" customWidth="1"/>
    <col min="3326" max="3326" width="13.42578125" style="1" customWidth="1"/>
    <col min="3327" max="3327" width="9.140625" style="1"/>
    <col min="3328" max="3328" width="32.5703125" style="1" customWidth="1"/>
    <col min="3329" max="3329" width="9.140625" style="1"/>
    <col min="3330" max="3330" width="10.85546875" style="1" customWidth="1"/>
    <col min="3331" max="3331" width="12.28515625" style="1" customWidth="1"/>
    <col min="3332" max="3332" width="12" style="1" customWidth="1"/>
    <col min="3333" max="3333" width="8.5703125" style="1" customWidth="1"/>
    <col min="3334" max="3334" width="10.85546875" style="1" customWidth="1"/>
    <col min="3335" max="3335" width="10" style="1" customWidth="1"/>
    <col min="3336" max="3580" width="9.140625" style="1"/>
    <col min="3581" max="3581" width="5.28515625" style="1" customWidth="1"/>
    <col min="3582" max="3582" width="13.42578125" style="1" customWidth="1"/>
    <col min="3583" max="3583" width="9.140625" style="1"/>
    <col min="3584" max="3584" width="32.5703125" style="1" customWidth="1"/>
    <col min="3585" max="3585" width="9.140625" style="1"/>
    <col min="3586" max="3586" width="10.85546875" style="1" customWidth="1"/>
    <col min="3587" max="3587" width="12.28515625" style="1" customWidth="1"/>
    <col min="3588" max="3588" width="12" style="1" customWidth="1"/>
    <col min="3589" max="3589" width="8.5703125" style="1" customWidth="1"/>
    <col min="3590" max="3590" width="10.85546875" style="1" customWidth="1"/>
    <col min="3591" max="3591" width="10" style="1" customWidth="1"/>
    <col min="3592" max="3836" width="9.140625" style="1"/>
    <col min="3837" max="3837" width="5.28515625" style="1" customWidth="1"/>
    <col min="3838" max="3838" width="13.42578125" style="1" customWidth="1"/>
    <col min="3839" max="3839" width="9.140625" style="1"/>
    <col min="3840" max="3840" width="32.5703125" style="1" customWidth="1"/>
    <col min="3841" max="3841" width="9.140625" style="1"/>
    <col min="3842" max="3842" width="10.85546875" style="1" customWidth="1"/>
    <col min="3843" max="3843" width="12.28515625" style="1" customWidth="1"/>
    <col min="3844" max="3844" width="12" style="1" customWidth="1"/>
    <col min="3845" max="3845" width="8.5703125" style="1" customWidth="1"/>
    <col min="3846" max="3846" width="10.85546875" style="1" customWidth="1"/>
    <col min="3847" max="3847" width="10" style="1" customWidth="1"/>
    <col min="3848" max="4092" width="9.140625" style="1"/>
    <col min="4093" max="4093" width="5.28515625" style="1" customWidth="1"/>
    <col min="4094" max="4094" width="13.42578125" style="1" customWidth="1"/>
    <col min="4095" max="4095" width="9.140625" style="1"/>
    <col min="4096" max="4096" width="32.5703125" style="1" customWidth="1"/>
    <col min="4097" max="4097" width="9.140625" style="1"/>
    <col min="4098" max="4098" width="10.85546875" style="1" customWidth="1"/>
    <col min="4099" max="4099" width="12.28515625" style="1" customWidth="1"/>
    <col min="4100" max="4100" width="12" style="1" customWidth="1"/>
    <col min="4101" max="4101" width="8.5703125" style="1" customWidth="1"/>
    <col min="4102" max="4102" width="10.85546875" style="1" customWidth="1"/>
    <col min="4103" max="4103" width="10" style="1" customWidth="1"/>
    <col min="4104" max="4348" width="9.140625" style="1"/>
    <col min="4349" max="4349" width="5.28515625" style="1" customWidth="1"/>
    <col min="4350" max="4350" width="13.42578125" style="1" customWidth="1"/>
    <col min="4351" max="4351" width="9.140625" style="1"/>
    <col min="4352" max="4352" width="32.5703125" style="1" customWidth="1"/>
    <col min="4353" max="4353" width="9.140625" style="1"/>
    <col min="4354" max="4354" width="10.85546875" style="1" customWidth="1"/>
    <col min="4355" max="4355" width="12.28515625" style="1" customWidth="1"/>
    <col min="4356" max="4356" width="12" style="1" customWidth="1"/>
    <col min="4357" max="4357" width="8.5703125" style="1" customWidth="1"/>
    <col min="4358" max="4358" width="10.85546875" style="1" customWidth="1"/>
    <col min="4359" max="4359" width="10" style="1" customWidth="1"/>
    <col min="4360" max="4604" width="9.140625" style="1"/>
    <col min="4605" max="4605" width="5.28515625" style="1" customWidth="1"/>
    <col min="4606" max="4606" width="13.42578125" style="1" customWidth="1"/>
    <col min="4607" max="4607" width="9.140625" style="1"/>
    <col min="4608" max="4608" width="32.5703125" style="1" customWidth="1"/>
    <col min="4609" max="4609" width="9.140625" style="1"/>
    <col min="4610" max="4610" width="10.85546875" style="1" customWidth="1"/>
    <col min="4611" max="4611" width="12.28515625" style="1" customWidth="1"/>
    <col min="4612" max="4612" width="12" style="1" customWidth="1"/>
    <col min="4613" max="4613" width="8.5703125" style="1" customWidth="1"/>
    <col min="4614" max="4614" width="10.85546875" style="1" customWidth="1"/>
    <col min="4615" max="4615" width="10" style="1" customWidth="1"/>
    <col min="4616" max="4860" width="9.140625" style="1"/>
    <col min="4861" max="4861" width="5.28515625" style="1" customWidth="1"/>
    <col min="4862" max="4862" width="13.42578125" style="1" customWidth="1"/>
    <col min="4863" max="4863" width="9.140625" style="1"/>
    <col min="4864" max="4864" width="32.5703125" style="1" customWidth="1"/>
    <col min="4865" max="4865" width="9.140625" style="1"/>
    <col min="4866" max="4866" width="10.85546875" style="1" customWidth="1"/>
    <col min="4867" max="4867" width="12.28515625" style="1" customWidth="1"/>
    <col min="4868" max="4868" width="12" style="1" customWidth="1"/>
    <col min="4869" max="4869" width="8.5703125" style="1" customWidth="1"/>
    <col min="4870" max="4870" width="10.85546875" style="1" customWidth="1"/>
    <col min="4871" max="4871" width="10" style="1" customWidth="1"/>
    <col min="4872" max="5116" width="9.140625" style="1"/>
    <col min="5117" max="5117" width="5.28515625" style="1" customWidth="1"/>
    <col min="5118" max="5118" width="13.42578125" style="1" customWidth="1"/>
    <col min="5119" max="5119" width="9.140625" style="1"/>
    <col min="5120" max="5120" width="32.5703125" style="1" customWidth="1"/>
    <col min="5121" max="5121" width="9.140625" style="1"/>
    <col min="5122" max="5122" width="10.85546875" style="1" customWidth="1"/>
    <col min="5123" max="5123" width="12.28515625" style="1" customWidth="1"/>
    <col min="5124" max="5124" width="12" style="1" customWidth="1"/>
    <col min="5125" max="5125" width="8.5703125" style="1" customWidth="1"/>
    <col min="5126" max="5126" width="10.85546875" style="1" customWidth="1"/>
    <col min="5127" max="5127" width="10" style="1" customWidth="1"/>
    <col min="5128" max="5372" width="9.140625" style="1"/>
    <col min="5373" max="5373" width="5.28515625" style="1" customWidth="1"/>
    <col min="5374" max="5374" width="13.42578125" style="1" customWidth="1"/>
    <col min="5375" max="5375" width="9.140625" style="1"/>
    <col min="5376" max="5376" width="32.5703125" style="1" customWidth="1"/>
    <col min="5377" max="5377" width="9.140625" style="1"/>
    <col min="5378" max="5378" width="10.85546875" style="1" customWidth="1"/>
    <col min="5379" max="5379" width="12.28515625" style="1" customWidth="1"/>
    <col min="5380" max="5380" width="12" style="1" customWidth="1"/>
    <col min="5381" max="5381" width="8.5703125" style="1" customWidth="1"/>
    <col min="5382" max="5382" width="10.85546875" style="1" customWidth="1"/>
    <col min="5383" max="5383" width="10" style="1" customWidth="1"/>
    <col min="5384" max="5628" width="9.140625" style="1"/>
    <col min="5629" max="5629" width="5.28515625" style="1" customWidth="1"/>
    <col min="5630" max="5630" width="13.42578125" style="1" customWidth="1"/>
    <col min="5631" max="5631" width="9.140625" style="1"/>
    <col min="5632" max="5632" width="32.5703125" style="1" customWidth="1"/>
    <col min="5633" max="5633" width="9.140625" style="1"/>
    <col min="5634" max="5634" width="10.85546875" style="1" customWidth="1"/>
    <col min="5635" max="5635" width="12.28515625" style="1" customWidth="1"/>
    <col min="5636" max="5636" width="12" style="1" customWidth="1"/>
    <col min="5637" max="5637" width="8.5703125" style="1" customWidth="1"/>
    <col min="5638" max="5638" width="10.85546875" style="1" customWidth="1"/>
    <col min="5639" max="5639" width="10" style="1" customWidth="1"/>
    <col min="5640" max="5884" width="9.140625" style="1"/>
    <col min="5885" max="5885" width="5.28515625" style="1" customWidth="1"/>
    <col min="5886" max="5886" width="13.42578125" style="1" customWidth="1"/>
    <col min="5887" max="5887" width="9.140625" style="1"/>
    <col min="5888" max="5888" width="32.5703125" style="1" customWidth="1"/>
    <col min="5889" max="5889" width="9.140625" style="1"/>
    <col min="5890" max="5890" width="10.85546875" style="1" customWidth="1"/>
    <col min="5891" max="5891" width="12.28515625" style="1" customWidth="1"/>
    <col min="5892" max="5892" width="12" style="1" customWidth="1"/>
    <col min="5893" max="5893" width="8.5703125" style="1" customWidth="1"/>
    <col min="5894" max="5894" width="10.85546875" style="1" customWidth="1"/>
    <col min="5895" max="5895" width="10" style="1" customWidth="1"/>
    <col min="5896" max="6140" width="9.140625" style="1"/>
    <col min="6141" max="6141" width="5.28515625" style="1" customWidth="1"/>
    <col min="6142" max="6142" width="13.42578125" style="1" customWidth="1"/>
    <col min="6143" max="6143" width="9.140625" style="1"/>
    <col min="6144" max="6144" width="32.5703125" style="1" customWidth="1"/>
    <col min="6145" max="6145" width="9.140625" style="1"/>
    <col min="6146" max="6146" width="10.85546875" style="1" customWidth="1"/>
    <col min="6147" max="6147" width="12.28515625" style="1" customWidth="1"/>
    <col min="6148" max="6148" width="12" style="1" customWidth="1"/>
    <col min="6149" max="6149" width="8.5703125" style="1" customWidth="1"/>
    <col min="6150" max="6150" width="10.85546875" style="1" customWidth="1"/>
    <col min="6151" max="6151" width="10" style="1" customWidth="1"/>
    <col min="6152" max="6396" width="9.140625" style="1"/>
    <col min="6397" max="6397" width="5.28515625" style="1" customWidth="1"/>
    <col min="6398" max="6398" width="13.42578125" style="1" customWidth="1"/>
    <col min="6399" max="6399" width="9.140625" style="1"/>
    <col min="6400" max="6400" width="32.5703125" style="1" customWidth="1"/>
    <col min="6401" max="6401" width="9.140625" style="1"/>
    <col min="6402" max="6402" width="10.85546875" style="1" customWidth="1"/>
    <col min="6403" max="6403" width="12.28515625" style="1" customWidth="1"/>
    <col min="6404" max="6404" width="12" style="1" customWidth="1"/>
    <col min="6405" max="6405" width="8.5703125" style="1" customWidth="1"/>
    <col min="6406" max="6406" width="10.85546875" style="1" customWidth="1"/>
    <col min="6407" max="6407" width="10" style="1" customWidth="1"/>
    <col min="6408" max="6652" width="9.140625" style="1"/>
    <col min="6653" max="6653" width="5.28515625" style="1" customWidth="1"/>
    <col min="6654" max="6654" width="13.42578125" style="1" customWidth="1"/>
    <col min="6655" max="6655" width="9.140625" style="1"/>
    <col min="6656" max="6656" width="32.5703125" style="1" customWidth="1"/>
    <col min="6657" max="6657" width="9.140625" style="1"/>
    <col min="6658" max="6658" width="10.85546875" style="1" customWidth="1"/>
    <col min="6659" max="6659" width="12.28515625" style="1" customWidth="1"/>
    <col min="6660" max="6660" width="12" style="1" customWidth="1"/>
    <col min="6661" max="6661" width="8.5703125" style="1" customWidth="1"/>
    <col min="6662" max="6662" width="10.85546875" style="1" customWidth="1"/>
    <col min="6663" max="6663" width="10" style="1" customWidth="1"/>
    <col min="6664" max="6908" width="9.140625" style="1"/>
    <col min="6909" max="6909" width="5.28515625" style="1" customWidth="1"/>
    <col min="6910" max="6910" width="13.42578125" style="1" customWidth="1"/>
    <col min="6911" max="6911" width="9.140625" style="1"/>
    <col min="6912" max="6912" width="32.5703125" style="1" customWidth="1"/>
    <col min="6913" max="6913" width="9.140625" style="1"/>
    <col min="6914" max="6914" width="10.85546875" style="1" customWidth="1"/>
    <col min="6915" max="6915" width="12.28515625" style="1" customWidth="1"/>
    <col min="6916" max="6916" width="12" style="1" customWidth="1"/>
    <col min="6917" max="6917" width="8.5703125" style="1" customWidth="1"/>
    <col min="6918" max="6918" width="10.85546875" style="1" customWidth="1"/>
    <col min="6919" max="6919" width="10" style="1" customWidth="1"/>
    <col min="6920" max="7164" width="9.140625" style="1"/>
    <col min="7165" max="7165" width="5.28515625" style="1" customWidth="1"/>
    <col min="7166" max="7166" width="13.42578125" style="1" customWidth="1"/>
    <col min="7167" max="7167" width="9.140625" style="1"/>
    <col min="7168" max="7168" width="32.5703125" style="1" customWidth="1"/>
    <col min="7169" max="7169" width="9.140625" style="1"/>
    <col min="7170" max="7170" width="10.85546875" style="1" customWidth="1"/>
    <col min="7171" max="7171" width="12.28515625" style="1" customWidth="1"/>
    <col min="7172" max="7172" width="12" style="1" customWidth="1"/>
    <col min="7173" max="7173" width="8.5703125" style="1" customWidth="1"/>
    <col min="7174" max="7174" width="10.85546875" style="1" customWidth="1"/>
    <col min="7175" max="7175" width="10" style="1" customWidth="1"/>
    <col min="7176" max="7420" width="9.140625" style="1"/>
    <col min="7421" max="7421" width="5.28515625" style="1" customWidth="1"/>
    <col min="7422" max="7422" width="13.42578125" style="1" customWidth="1"/>
    <col min="7423" max="7423" width="9.140625" style="1"/>
    <col min="7424" max="7424" width="32.5703125" style="1" customWidth="1"/>
    <col min="7425" max="7425" width="9.140625" style="1"/>
    <col min="7426" max="7426" width="10.85546875" style="1" customWidth="1"/>
    <col min="7427" max="7427" width="12.28515625" style="1" customWidth="1"/>
    <col min="7428" max="7428" width="12" style="1" customWidth="1"/>
    <col min="7429" max="7429" width="8.5703125" style="1" customWidth="1"/>
    <col min="7430" max="7430" width="10.85546875" style="1" customWidth="1"/>
    <col min="7431" max="7431" width="10" style="1" customWidth="1"/>
    <col min="7432" max="7676" width="9.140625" style="1"/>
    <col min="7677" max="7677" width="5.28515625" style="1" customWidth="1"/>
    <col min="7678" max="7678" width="13.42578125" style="1" customWidth="1"/>
    <col min="7679" max="7679" width="9.140625" style="1"/>
    <col min="7680" max="7680" width="32.5703125" style="1" customWidth="1"/>
    <col min="7681" max="7681" width="9.140625" style="1"/>
    <col min="7682" max="7682" width="10.85546875" style="1" customWidth="1"/>
    <col min="7683" max="7683" width="12.28515625" style="1" customWidth="1"/>
    <col min="7684" max="7684" width="12" style="1" customWidth="1"/>
    <col min="7685" max="7685" width="8.5703125" style="1" customWidth="1"/>
    <col min="7686" max="7686" width="10.85546875" style="1" customWidth="1"/>
    <col min="7687" max="7687" width="10" style="1" customWidth="1"/>
    <col min="7688" max="7932" width="9.140625" style="1"/>
    <col min="7933" max="7933" width="5.28515625" style="1" customWidth="1"/>
    <col min="7934" max="7934" width="13.42578125" style="1" customWidth="1"/>
    <col min="7935" max="7935" width="9.140625" style="1"/>
    <col min="7936" max="7936" width="32.5703125" style="1" customWidth="1"/>
    <col min="7937" max="7937" width="9.140625" style="1"/>
    <col min="7938" max="7938" width="10.85546875" style="1" customWidth="1"/>
    <col min="7939" max="7939" width="12.28515625" style="1" customWidth="1"/>
    <col min="7940" max="7940" width="12" style="1" customWidth="1"/>
    <col min="7941" max="7941" width="8.5703125" style="1" customWidth="1"/>
    <col min="7942" max="7942" width="10.85546875" style="1" customWidth="1"/>
    <col min="7943" max="7943" width="10" style="1" customWidth="1"/>
    <col min="7944" max="8188" width="9.140625" style="1"/>
    <col min="8189" max="8189" width="5.28515625" style="1" customWidth="1"/>
    <col min="8190" max="8190" width="13.42578125" style="1" customWidth="1"/>
    <col min="8191" max="8191" width="9.140625" style="1"/>
    <col min="8192" max="8192" width="32.5703125" style="1" customWidth="1"/>
    <col min="8193" max="8193" width="9.140625" style="1"/>
    <col min="8194" max="8194" width="10.85546875" style="1" customWidth="1"/>
    <col min="8195" max="8195" width="12.28515625" style="1" customWidth="1"/>
    <col min="8196" max="8196" width="12" style="1" customWidth="1"/>
    <col min="8197" max="8197" width="8.5703125" style="1" customWidth="1"/>
    <col min="8198" max="8198" width="10.85546875" style="1" customWidth="1"/>
    <col min="8199" max="8199" width="10" style="1" customWidth="1"/>
    <col min="8200" max="8444" width="9.140625" style="1"/>
    <col min="8445" max="8445" width="5.28515625" style="1" customWidth="1"/>
    <col min="8446" max="8446" width="13.42578125" style="1" customWidth="1"/>
    <col min="8447" max="8447" width="9.140625" style="1"/>
    <col min="8448" max="8448" width="32.5703125" style="1" customWidth="1"/>
    <col min="8449" max="8449" width="9.140625" style="1"/>
    <col min="8450" max="8450" width="10.85546875" style="1" customWidth="1"/>
    <col min="8451" max="8451" width="12.28515625" style="1" customWidth="1"/>
    <col min="8452" max="8452" width="12" style="1" customWidth="1"/>
    <col min="8453" max="8453" width="8.5703125" style="1" customWidth="1"/>
    <col min="8454" max="8454" width="10.85546875" style="1" customWidth="1"/>
    <col min="8455" max="8455" width="10" style="1" customWidth="1"/>
    <col min="8456" max="8700" width="9.140625" style="1"/>
    <col min="8701" max="8701" width="5.28515625" style="1" customWidth="1"/>
    <col min="8702" max="8702" width="13.42578125" style="1" customWidth="1"/>
    <col min="8703" max="8703" width="9.140625" style="1"/>
    <col min="8704" max="8704" width="32.5703125" style="1" customWidth="1"/>
    <col min="8705" max="8705" width="9.140625" style="1"/>
    <col min="8706" max="8706" width="10.85546875" style="1" customWidth="1"/>
    <col min="8707" max="8707" width="12.28515625" style="1" customWidth="1"/>
    <col min="8708" max="8708" width="12" style="1" customWidth="1"/>
    <col min="8709" max="8709" width="8.5703125" style="1" customWidth="1"/>
    <col min="8710" max="8710" width="10.85546875" style="1" customWidth="1"/>
    <col min="8711" max="8711" width="10" style="1" customWidth="1"/>
    <col min="8712" max="8956" width="9.140625" style="1"/>
    <col min="8957" max="8957" width="5.28515625" style="1" customWidth="1"/>
    <col min="8958" max="8958" width="13.42578125" style="1" customWidth="1"/>
    <col min="8959" max="8959" width="9.140625" style="1"/>
    <col min="8960" max="8960" width="32.5703125" style="1" customWidth="1"/>
    <col min="8961" max="8961" width="9.140625" style="1"/>
    <col min="8962" max="8962" width="10.85546875" style="1" customWidth="1"/>
    <col min="8963" max="8963" width="12.28515625" style="1" customWidth="1"/>
    <col min="8964" max="8964" width="12" style="1" customWidth="1"/>
    <col min="8965" max="8965" width="8.5703125" style="1" customWidth="1"/>
    <col min="8966" max="8966" width="10.85546875" style="1" customWidth="1"/>
    <col min="8967" max="8967" width="10" style="1" customWidth="1"/>
    <col min="8968" max="9212" width="9.140625" style="1"/>
    <col min="9213" max="9213" width="5.28515625" style="1" customWidth="1"/>
    <col min="9214" max="9214" width="13.42578125" style="1" customWidth="1"/>
    <col min="9215" max="9215" width="9.140625" style="1"/>
    <col min="9216" max="9216" width="32.5703125" style="1" customWidth="1"/>
    <col min="9217" max="9217" width="9.140625" style="1"/>
    <col min="9218" max="9218" width="10.85546875" style="1" customWidth="1"/>
    <col min="9219" max="9219" width="12.28515625" style="1" customWidth="1"/>
    <col min="9220" max="9220" width="12" style="1" customWidth="1"/>
    <col min="9221" max="9221" width="8.5703125" style="1" customWidth="1"/>
    <col min="9222" max="9222" width="10.85546875" style="1" customWidth="1"/>
    <col min="9223" max="9223" width="10" style="1" customWidth="1"/>
    <col min="9224" max="9468" width="9.140625" style="1"/>
    <col min="9469" max="9469" width="5.28515625" style="1" customWidth="1"/>
    <col min="9470" max="9470" width="13.42578125" style="1" customWidth="1"/>
    <col min="9471" max="9471" width="9.140625" style="1"/>
    <col min="9472" max="9472" width="32.5703125" style="1" customWidth="1"/>
    <col min="9473" max="9473" width="9.140625" style="1"/>
    <col min="9474" max="9474" width="10.85546875" style="1" customWidth="1"/>
    <col min="9475" max="9475" width="12.28515625" style="1" customWidth="1"/>
    <col min="9476" max="9476" width="12" style="1" customWidth="1"/>
    <col min="9477" max="9477" width="8.5703125" style="1" customWidth="1"/>
    <col min="9478" max="9478" width="10.85546875" style="1" customWidth="1"/>
    <col min="9479" max="9479" width="10" style="1" customWidth="1"/>
    <col min="9480" max="9724" width="9.140625" style="1"/>
    <col min="9725" max="9725" width="5.28515625" style="1" customWidth="1"/>
    <col min="9726" max="9726" width="13.42578125" style="1" customWidth="1"/>
    <col min="9727" max="9727" width="9.140625" style="1"/>
    <col min="9728" max="9728" width="32.5703125" style="1" customWidth="1"/>
    <col min="9729" max="9729" width="9.140625" style="1"/>
    <col min="9730" max="9730" width="10.85546875" style="1" customWidth="1"/>
    <col min="9731" max="9731" width="12.28515625" style="1" customWidth="1"/>
    <col min="9732" max="9732" width="12" style="1" customWidth="1"/>
    <col min="9733" max="9733" width="8.5703125" style="1" customWidth="1"/>
    <col min="9734" max="9734" width="10.85546875" style="1" customWidth="1"/>
    <col min="9735" max="9735" width="10" style="1" customWidth="1"/>
    <col min="9736" max="9980" width="9.140625" style="1"/>
    <col min="9981" max="9981" width="5.28515625" style="1" customWidth="1"/>
    <col min="9982" max="9982" width="13.42578125" style="1" customWidth="1"/>
    <col min="9983" max="9983" width="9.140625" style="1"/>
    <col min="9984" max="9984" width="32.5703125" style="1" customWidth="1"/>
    <col min="9985" max="9985" width="9.140625" style="1"/>
    <col min="9986" max="9986" width="10.85546875" style="1" customWidth="1"/>
    <col min="9987" max="9987" width="12.28515625" style="1" customWidth="1"/>
    <col min="9988" max="9988" width="12" style="1" customWidth="1"/>
    <col min="9989" max="9989" width="8.5703125" style="1" customWidth="1"/>
    <col min="9990" max="9990" width="10.85546875" style="1" customWidth="1"/>
    <col min="9991" max="9991" width="10" style="1" customWidth="1"/>
    <col min="9992" max="10236" width="9.140625" style="1"/>
    <col min="10237" max="10237" width="5.28515625" style="1" customWidth="1"/>
    <col min="10238" max="10238" width="13.42578125" style="1" customWidth="1"/>
    <col min="10239" max="10239" width="9.140625" style="1"/>
    <col min="10240" max="10240" width="32.5703125" style="1" customWidth="1"/>
    <col min="10241" max="10241" width="9.140625" style="1"/>
    <col min="10242" max="10242" width="10.85546875" style="1" customWidth="1"/>
    <col min="10243" max="10243" width="12.28515625" style="1" customWidth="1"/>
    <col min="10244" max="10244" width="12" style="1" customWidth="1"/>
    <col min="10245" max="10245" width="8.5703125" style="1" customWidth="1"/>
    <col min="10246" max="10246" width="10.85546875" style="1" customWidth="1"/>
    <col min="10247" max="10247" width="10" style="1" customWidth="1"/>
    <col min="10248" max="10492" width="9.140625" style="1"/>
    <col min="10493" max="10493" width="5.28515625" style="1" customWidth="1"/>
    <col min="10494" max="10494" width="13.42578125" style="1" customWidth="1"/>
    <col min="10495" max="10495" width="9.140625" style="1"/>
    <col min="10496" max="10496" width="32.5703125" style="1" customWidth="1"/>
    <col min="10497" max="10497" width="9.140625" style="1"/>
    <col min="10498" max="10498" width="10.85546875" style="1" customWidth="1"/>
    <col min="10499" max="10499" width="12.28515625" style="1" customWidth="1"/>
    <col min="10500" max="10500" width="12" style="1" customWidth="1"/>
    <col min="10501" max="10501" width="8.5703125" style="1" customWidth="1"/>
    <col min="10502" max="10502" width="10.85546875" style="1" customWidth="1"/>
    <col min="10503" max="10503" width="10" style="1" customWidth="1"/>
    <col min="10504" max="10748" width="9.140625" style="1"/>
    <col min="10749" max="10749" width="5.28515625" style="1" customWidth="1"/>
    <col min="10750" max="10750" width="13.42578125" style="1" customWidth="1"/>
    <col min="10751" max="10751" width="9.140625" style="1"/>
    <col min="10752" max="10752" width="32.5703125" style="1" customWidth="1"/>
    <col min="10753" max="10753" width="9.140625" style="1"/>
    <col min="10754" max="10754" width="10.85546875" style="1" customWidth="1"/>
    <col min="10755" max="10755" width="12.28515625" style="1" customWidth="1"/>
    <col min="10756" max="10756" width="12" style="1" customWidth="1"/>
    <col min="10757" max="10757" width="8.5703125" style="1" customWidth="1"/>
    <col min="10758" max="10758" width="10.85546875" style="1" customWidth="1"/>
    <col min="10759" max="10759" width="10" style="1" customWidth="1"/>
    <col min="10760" max="11004" width="9.140625" style="1"/>
    <col min="11005" max="11005" width="5.28515625" style="1" customWidth="1"/>
    <col min="11006" max="11006" width="13.42578125" style="1" customWidth="1"/>
    <col min="11007" max="11007" width="9.140625" style="1"/>
    <col min="11008" max="11008" width="32.5703125" style="1" customWidth="1"/>
    <col min="11009" max="11009" width="9.140625" style="1"/>
    <col min="11010" max="11010" width="10.85546875" style="1" customWidth="1"/>
    <col min="11011" max="11011" width="12.28515625" style="1" customWidth="1"/>
    <col min="11012" max="11012" width="12" style="1" customWidth="1"/>
    <col min="11013" max="11013" width="8.5703125" style="1" customWidth="1"/>
    <col min="11014" max="11014" width="10.85546875" style="1" customWidth="1"/>
    <col min="11015" max="11015" width="10" style="1" customWidth="1"/>
    <col min="11016" max="11260" width="9.140625" style="1"/>
    <col min="11261" max="11261" width="5.28515625" style="1" customWidth="1"/>
    <col min="11262" max="11262" width="13.42578125" style="1" customWidth="1"/>
    <col min="11263" max="11263" width="9.140625" style="1"/>
    <col min="11264" max="11264" width="32.5703125" style="1" customWidth="1"/>
    <col min="11265" max="11265" width="9.140625" style="1"/>
    <col min="11266" max="11266" width="10.85546875" style="1" customWidth="1"/>
    <col min="11267" max="11267" width="12.28515625" style="1" customWidth="1"/>
    <col min="11268" max="11268" width="12" style="1" customWidth="1"/>
    <col min="11269" max="11269" width="8.5703125" style="1" customWidth="1"/>
    <col min="11270" max="11270" width="10.85546875" style="1" customWidth="1"/>
    <col min="11271" max="11271" width="10" style="1" customWidth="1"/>
    <col min="11272" max="11516" width="9.140625" style="1"/>
    <col min="11517" max="11517" width="5.28515625" style="1" customWidth="1"/>
    <col min="11518" max="11518" width="13.42578125" style="1" customWidth="1"/>
    <col min="11519" max="11519" width="9.140625" style="1"/>
    <col min="11520" max="11520" width="32.5703125" style="1" customWidth="1"/>
    <col min="11521" max="11521" width="9.140625" style="1"/>
    <col min="11522" max="11522" width="10.85546875" style="1" customWidth="1"/>
    <col min="11523" max="11523" width="12.28515625" style="1" customWidth="1"/>
    <col min="11524" max="11524" width="12" style="1" customWidth="1"/>
    <col min="11525" max="11525" width="8.5703125" style="1" customWidth="1"/>
    <col min="11526" max="11526" width="10.85546875" style="1" customWidth="1"/>
    <col min="11527" max="11527" width="10" style="1" customWidth="1"/>
    <col min="11528" max="11772" width="9.140625" style="1"/>
    <col min="11773" max="11773" width="5.28515625" style="1" customWidth="1"/>
    <col min="11774" max="11774" width="13.42578125" style="1" customWidth="1"/>
    <col min="11775" max="11775" width="9.140625" style="1"/>
    <col min="11776" max="11776" width="32.5703125" style="1" customWidth="1"/>
    <col min="11777" max="11777" width="9.140625" style="1"/>
    <col min="11778" max="11778" width="10.85546875" style="1" customWidth="1"/>
    <col min="11779" max="11779" width="12.28515625" style="1" customWidth="1"/>
    <col min="11780" max="11780" width="12" style="1" customWidth="1"/>
    <col min="11781" max="11781" width="8.5703125" style="1" customWidth="1"/>
    <col min="11782" max="11782" width="10.85546875" style="1" customWidth="1"/>
    <col min="11783" max="11783" width="10" style="1" customWidth="1"/>
    <col min="11784" max="12028" width="9.140625" style="1"/>
    <col min="12029" max="12029" width="5.28515625" style="1" customWidth="1"/>
    <col min="12030" max="12030" width="13.42578125" style="1" customWidth="1"/>
    <col min="12031" max="12031" width="9.140625" style="1"/>
    <col min="12032" max="12032" width="32.5703125" style="1" customWidth="1"/>
    <col min="12033" max="12033" width="9.140625" style="1"/>
    <col min="12034" max="12034" width="10.85546875" style="1" customWidth="1"/>
    <col min="12035" max="12035" width="12.28515625" style="1" customWidth="1"/>
    <col min="12036" max="12036" width="12" style="1" customWidth="1"/>
    <col min="12037" max="12037" width="8.5703125" style="1" customWidth="1"/>
    <col min="12038" max="12038" width="10.85546875" style="1" customWidth="1"/>
    <col min="12039" max="12039" width="10" style="1" customWidth="1"/>
    <col min="12040" max="12284" width="9.140625" style="1"/>
    <col min="12285" max="12285" width="5.28515625" style="1" customWidth="1"/>
    <col min="12286" max="12286" width="13.42578125" style="1" customWidth="1"/>
    <col min="12287" max="12287" width="9.140625" style="1"/>
    <col min="12288" max="12288" width="32.5703125" style="1" customWidth="1"/>
    <col min="12289" max="12289" width="9.140625" style="1"/>
    <col min="12290" max="12290" width="10.85546875" style="1" customWidth="1"/>
    <col min="12291" max="12291" width="12.28515625" style="1" customWidth="1"/>
    <col min="12292" max="12292" width="12" style="1" customWidth="1"/>
    <col min="12293" max="12293" width="8.5703125" style="1" customWidth="1"/>
    <col min="12294" max="12294" width="10.85546875" style="1" customWidth="1"/>
    <col min="12295" max="12295" width="10" style="1" customWidth="1"/>
    <col min="12296" max="12540" width="9.140625" style="1"/>
    <col min="12541" max="12541" width="5.28515625" style="1" customWidth="1"/>
    <col min="12542" max="12542" width="13.42578125" style="1" customWidth="1"/>
    <col min="12543" max="12543" width="9.140625" style="1"/>
    <col min="12544" max="12544" width="32.5703125" style="1" customWidth="1"/>
    <col min="12545" max="12545" width="9.140625" style="1"/>
    <col min="12546" max="12546" width="10.85546875" style="1" customWidth="1"/>
    <col min="12547" max="12547" width="12.28515625" style="1" customWidth="1"/>
    <col min="12548" max="12548" width="12" style="1" customWidth="1"/>
    <col min="12549" max="12549" width="8.5703125" style="1" customWidth="1"/>
    <col min="12550" max="12550" width="10.85546875" style="1" customWidth="1"/>
    <col min="12551" max="12551" width="10" style="1" customWidth="1"/>
    <col min="12552" max="12796" width="9.140625" style="1"/>
    <col min="12797" max="12797" width="5.28515625" style="1" customWidth="1"/>
    <col min="12798" max="12798" width="13.42578125" style="1" customWidth="1"/>
    <col min="12799" max="12799" width="9.140625" style="1"/>
    <col min="12800" max="12800" width="32.5703125" style="1" customWidth="1"/>
    <col min="12801" max="12801" width="9.140625" style="1"/>
    <col min="12802" max="12802" width="10.85546875" style="1" customWidth="1"/>
    <col min="12803" max="12803" width="12.28515625" style="1" customWidth="1"/>
    <col min="12804" max="12804" width="12" style="1" customWidth="1"/>
    <col min="12805" max="12805" width="8.5703125" style="1" customWidth="1"/>
    <col min="12806" max="12806" width="10.85546875" style="1" customWidth="1"/>
    <col min="12807" max="12807" width="10" style="1" customWidth="1"/>
    <col min="12808" max="13052" width="9.140625" style="1"/>
    <col min="13053" max="13053" width="5.28515625" style="1" customWidth="1"/>
    <col min="13054" max="13054" width="13.42578125" style="1" customWidth="1"/>
    <col min="13055" max="13055" width="9.140625" style="1"/>
    <col min="13056" max="13056" width="32.5703125" style="1" customWidth="1"/>
    <col min="13057" max="13057" width="9.140625" style="1"/>
    <col min="13058" max="13058" width="10.85546875" style="1" customWidth="1"/>
    <col min="13059" max="13059" width="12.28515625" style="1" customWidth="1"/>
    <col min="13060" max="13060" width="12" style="1" customWidth="1"/>
    <col min="13061" max="13061" width="8.5703125" style="1" customWidth="1"/>
    <col min="13062" max="13062" width="10.85546875" style="1" customWidth="1"/>
    <col min="13063" max="13063" width="10" style="1" customWidth="1"/>
    <col min="13064" max="13308" width="9.140625" style="1"/>
    <col min="13309" max="13309" width="5.28515625" style="1" customWidth="1"/>
    <col min="13310" max="13310" width="13.42578125" style="1" customWidth="1"/>
    <col min="13311" max="13311" width="9.140625" style="1"/>
    <col min="13312" max="13312" width="32.5703125" style="1" customWidth="1"/>
    <col min="13313" max="13313" width="9.140625" style="1"/>
    <col min="13314" max="13314" width="10.85546875" style="1" customWidth="1"/>
    <col min="13315" max="13315" width="12.28515625" style="1" customWidth="1"/>
    <col min="13316" max="13316" width="12" style="1" customWidth="1"/>
    <col min="13317" max="13317" width="8.5703125" style="1" customWidth="1"/>
    <col min="13318" max="13318" width="10.85546875" style="1" customWidth="1"/>
    <col min="13319" max="13319" width="10" style="1" customWidth="1"/>
    <col min="13320" max="13564" width="9.140625" style="1"/>
    <col min="13565" max="13565" width="5.28515625" style="1" customWidth="1"/>
    <col min="13566" max="13566" width="13.42578125" style="1" customWidth="1"/>
    <col min="13567" max="13567" width="9.140625" style="1"/>
    <col min="13568" max="13568" width="32.5703125" style="1" customWidth="1"/>
    <col min="13569" max="13569" width="9.140625" style="1"/>
    <col min="13570" max="13570" width="10.85546875" style="1" customWidth="1"/>
    <col min="13571" max="13571" width="12.28515625" style="1" customWidth="1"/>
    <col min="13572" max="13572" width="12" style="1" customWidth="1"/>
    <col min="13573" max="13573" width="8.5703125" style="1" customWidth="1"/>
    <col min="13574" max="13574" width="10.85546875" style="1" customWidth="1"/>
    <col min="13575" max="13575" width="10" style="1" customWidth="1"/>
    <col min="13576" max="13820" width="9.140625" style="1"/>
    <col min="13821" max="13821" width="5.28515625" style="1" customWidth="1"/>
    <col min="13822" max="13822" width="13.42578125" style="1" customWidth="1"/>
    <col min="13823" max="13823" width="9.140625" style="1"/>
    <col min="13824" max="13824" width="32.5703125" style="1" customWidth="1"/>
    <col min="13825" max="13825" width="9.140625" style="1"/>
    <col min="13826" max="13826" width="10.85546875" style="1" customWidth="1"/>
    <col min="13827" max="13827" width="12.28515625" style="1" customWidth="1"/>
    <col min="13828" max="13828" width="12" style="1" customWidth="1"/>
    <col min="13829" max="13829" width="8.5703125" style="1" customWidth="1"/>
    <col min="13830" max="13830" width="10.85546875" style="1" customWidth="1"/>
    <col min="13831" max="13831" width="10" style="1" customWidth="1"/>
    <col min="13832" max="14076" width="9.140625" style="1"/>
    <col min="14077" max="14077" width="5.28515625" style="1" customWidth="1"/>
    <col min="14078" max="14078" width="13.42578125" style="1" customWidth="1"/>
    <col min="14079" max="14079" width="9.140625" style="1"/>
    <col min="14080" max="14080" width="32.5703125" style="1" customWidth="1"/>
    <col min="14081" max="14081" width="9.140625" style="1"/>
    <col min="14082" max="14082" width="10.85546875" style="1" customWidth="1"/>
    <col min="14083" max="14083" width="12.28515625" style="1" customWidth="1"/>
    <col min="14084" max="14084" width="12" style="1" customWidth="1"/>
    <col min="14085" max="14085" width="8.5703125" style="1" customWidth="1"/>
    <col min="14086" max="14086" width="10.85546875" style="1" customWidth="1"/>
    <col min="14087" max="14087" width="10" style="1" customWidth="1"/>
    <col min="14088" max="14332" width="9.140625" style="1"/>
    <col min="14333" max="14333" width="5.28515625" style="1" customWidth="1"/>
    <col min="14334" max="14334" width="13.42578125" style="1" customWidth="1"/>
    <col min="14335" max="14335" width="9.140625" style="1"/>
    <col min="14336" max="14336" width="32.5703125" style="1" customWidth="1"/>
    <col min="14337" max="14337" width="9.140625" style="1"/>
    <col min="14338" max="14338" width="10.85546875" style="1" customWidth="1"/>
    <col min="14339" max="14339" width="12.28515625" style="1" customWidth="1"/>
    <col min="14340" max="14340" width="12" style="1" customWidth="1"/>
    <col min="14341" max="14341" width="8.5703125" style="1" customWidth="1"/>
    <col min="14342" max="14342" width="10.85546875" style="1" customWidth="1"/>
    <col min="14343" max="14343" width="10" style="1" customWidth="1"/>
    <col min="14344" max="14588" width="9.140625" style="1"/>
    <col min="14589" max="14589" width="5.28515625" style="1" customWidth="1"/>
    <col min="14590" max="14590" width="13.42578125" style="1" customWidth="1"/>
    <col min="14591" max="14591" width="9.140625" style="1"/>
    <col min="14592" max="14592" width="32.5703125" style="1" customWidth="1"/>
    <col min="14593" max="14593" width="9.140625" style="1"/>
    <col min="14594" max="14594" width="10.85546875" style="1" customWidth="1"/>
    <col min="14595" max="14595" width="12.28515625" style="1" customWidth="1"/>
    <col min="14596" max="14596" width="12" style="1" customWidth="1"/>
    <col min="14597" max="14597" width="8.5703125" style="1" customWidth="1"/>
    <col min="14598" max="14598" width="10.85546875" style="1" customWidth="1"/>
    <col min="14599" max="14599" width="10" style="1" customWidth="1"/>
    <col min="14600" max="14844" width="9.140625" style="1"/>
    <col min="14845" max="14845" width="5.28515625" style="1" customWidth="1"/>
    <col min="14846" max="14846" width="13.42578125" style="1" customWidth="1"/>
    <col min="14847" max="14847" width="9.140625" style="1"/>
    <col min="14848" max="14848" width="32.5703125" style="1" customWidth="1"/>
    <col min="14849" max="14849" width="9.140625" style="1"/>
    <col min="14850" max="14850" width="10.85546875" style="1" customWidth="1"/>
    <col min="14851" max="14851" width="12.28515625" style="1" customWidth="1"/>
    <col min="14852" max="14852" width="12" style="1" customWidth="1"/>
    <col min="14853" max="14853" width="8.5703125" style="1" customWidth="1"/>
    <col min="14854" max="14854" width="10.85546875" style="1" customWidth="1"/>
    <col min="14855" max="14855" width="10" style="1" customWidth="1"/>
    <col min="14856" max="15100" width="9.140625" style="1"/>
    <col min="15101" max="15101" width="5.28515625" style="1" customWidth="1"/>
    <col min="15102" max="15102" width="13.42578125" style="1" customWidth="1"/>
    <col min="15103" max="15103" width="9.140625" style="1"/>
    <col min="15104" max="15104" width="32.5703125" style="1" customWidth="1"/>
    <col min="15105" max="15105" width="9.140625" style="1"/>
    <col min="15106" max="15106" width="10.85546875" style="1" customWidth="1"/>
    <col min="15107" max="15107" width="12.28515625" style="1" customWidth="1"/>
    <col min="15108" max="15108" width="12" style="1" customWidth="1"/>
    <col min="15109" max="15109" width="8.5703125" style="1" customWidth="1"/>
    <col min="15110" max="15110" width="10.85546875" style="1" customWidth="1"/>
    <col min="15111" max="15111" width="10" style="1" customWidth="1"/>
    <col min="15112" max="15356" width="9.140625" style="1"/>
    <col min="15357" max="15357" width="5.28515625" style="1" customWidth="1"/>
    <col min="15358" max="15358" width="13.42578125" style="1" customWidth="1"/>
    <col min="15359" max="15359" width="9.140625" style="1"/>
    <col min="15360" max="15360" width="32.5703125" style="1" customWidth="1"/>
    <col min="15361" max="15361" width="9.140625" style="1"/>
    <col min="15362" max="15362" width="10.85546875" style="1" customWidth="1"/>
    <col min="15363" max="15363" width="12.28515625" style="1" customWidth="1"/>
    <col min="15364" max="15364" width="12" style="1" customWidth="1"/>
    <col min="15365" max="15365" width="8.5703125" style="1" customWidth="1"/>
    <col min="15366" max="15366" width="10.85546875" style="1" customWidth="1"/>
    <col min="15367" max="15367" width="10" style="1" customWidth="1"/>
    <col min="15368" max="15612" width="9.140625" style="1"/>
    <col min="15613" max="15613" width="5.28515625" style="1" customWidth="1"/>
    <col min="15614" max="15614" width="13.42578125" style="1" customWidth="1"/>
    <col min="15615" max="15615" width="9.140625" style="1"/>
    <col min="15616" max="15616" width="32.5703125" style="1" customWidth="1"/>
    <col min="15617" max="15617" width="9.140625" style="1"/>
    <col min="15618" max="15618" width="10.85546875" style="1" customWidth="1"/>
    <col min="15619" max="15619" width="12.28515625" style="1" customWidth="1"/>
    <col min="15620" max="15620" width="12" style="1" customWidth="1"/>
    <col min="15621" max="15621" width="8.5703125" style="1" customWidth="1"/>
    <col min="15622" max="15622" width="10.85546875" style="1" customWidth="1"/>
    <col min="15623" max="15623" width="10" style="1" customWidth="1"/>
    <col min="15624" max="15868" width="9.140625" style="1"/>
    <col min="15869" max="15869" width="5.28515625" style="1" customWidth="1"/>
    <col min="15870" max="15870" width="13.42578125" style="1" customWidth="1"/>
    <col min="15871" max="15871" width="9.140625" style="1"/>
    <col min="15872" max="15872" width="32.5703125" style="1" customWidth="1"/>
    <col min="15873" max="15873" width="9.140625" style="1"/>
    <col min="15874" max="15874" width="10.85546875" style="1" customWidth="1"/>
    <col min="15875" max="15875" width="12.28515625" style="1" customWidth="1"/>
    <col min="15876" max="15876" width="12" style="1" customWidth="1"/>
    <col min="15877" max="15877" width="8.5703125" style="1" customWidth="1"/>
    <col min="15878" max="15878" width="10.85546875" style="1" customWidth="1"/>
    <col min="15879" max="15879" width="10" style="1" customWidth="1"/>
    <col min="15880" max="16124" width="9.140625" style="1"/>
    <col min="16125" max="16125" width="5.28515625" style="1" customWidth="1"/>
    <col min="16126" max="16126" width="13.42578125" style="1" customWidth="1"/>
    <col min="16127" max="16127" width="9.140625" style="1"/>
    <col min="16128" max="16128" width="32.5703125" style="1" customWidth="1"/>
    <col min="16129" max="16129" width="9.140625" style="1"/>
    <col min="16130" max="16130" width="10.85546875" style="1" customWidth="1"/>
    <col min="16131" max="16131" width="12.28515625" style="1" customWidth="1"/>
    <col min="16132" max="16132" width="12" style="1" customWidth="1"/>
    <col min="16133" max="16133" width="8.5703125" style="1" customWidth="1"/>
    <col min="16134" max="16134" width="10.85546875" style="1" customWidth="1"/>
    <col min="16135" max="16135" width="10" style="1" customWidth="1"/>
    <col min="16136" max="16384" width="9.140625" style="1"/>
  </cols>
  <sheetData>
    <row r="1" spans="1:1836" ht="18.75" x14ac:dyDescent="0.3">
      <c r="A1"/>
      <c r="B1"/>
      <c r="C1"/>
      <c r="D1"/>
      <c r="E1" s="127" t="s">
        <v>35</v>
      </c>
      <c r="F1" s="128"/>
      <c r="G1" s="128"/>
      <c r="H1" s="128"/>
      <c r="I1" s="128"/>
      <c r="J1" s="128"/>
      <c r="K1" s="128"/>
      <c r="L1" s="128"/>
      <c r="M1" s="128"/>
      <c r="N1" s="128"/>
      <c r="O1" s="128"/>
      <c r="P1"/>
      <c r="Q1"/>
    </row>
    <row r="2" spans="1:1836" ht="18.75" x14ac:dyDescent="0.3">
      <c r="A2" s="2"/>
      <c r="B2" s="2"/>
      <c r="C2" s="2"/>
      <c r="D2" s="2"/>
      <c r="E2" s="92" t="s">
        <v>46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/>
    </row>
    <row r="3" spans="1:1836" s="3" customFormat="1" x14ac:dyDescent="0.25">
      <c r="A3" s="3" t="s">
        <v>0</v>
      </c>
      <c r="B3" s="10" t="s">
        <v>15</v>
      </c>
      <c r="L3" s="4"/>
      <c r="M3" s="4"/>
    </row>
    <row r="4" spans="1:1836" s="3" customFormat="1" x14ac:dyDescent="0.25">
      <c r="A4" s="10" t="s">
        <v>47</v>
      </c>
    </row>
    <row r="5" spans="1:1836" s="3" customFormat="1" x14ac:dyDescent="0.25">
      <c r="A5" s="10" t="s">
        <v>16</v>
      </c>
      <c r="J5" s="131"/>
      <c r="K5" s="131"/>
      <c r="L5" s="131"/>
      <c r="M5" s="131"/>
      <c r="N5" s="131"/>
      <c r="O5" s="131"/>
      <c r="P5" s="131"/>
      <c r="Q5" s="131"/>
      <c r="R5" s="131"/>
    </row>
    <row r="6" spans="1:1836" s="3" customFormat="1" x14ac:dyDescent="0.25">
      <c r="A6" s="14" t="s">
        <v>48</v>
      </c>
      <c r="B6" s="14"/>
      <c r="C6" s="14"/>
      <c r="D6" s="14"/>
      <c r="E6" s="14"/>
      <c r="G6" s="10" t="s">
        <v>11</v>
      </c>
      <c r="J6" s="131"/>
      <c r="K6" s="131"/>
      <c r="L6" s="131"/>
      <c r="M6" s="132"/>
      <c r="N6" s="131"/>
      <c r="O6" s="131"/>
      <c r="P6" s="131"/>
      <c r="Q6" s="131"/>
      <c r="R6" s="131"/>
    </row>
    <row r="7" spans="1:1836" s="3" customFormat="1" ht="15.6" customHeight="1" thickBot="1" x14ac:dyDescent="0.3">
      <c r="G7" s="3" t="s">
        <v>1</v>
      </c>
      <c r="J7" s="131"/>
      <c r="K7" s="131"/>
      <c r="L7" s="131"/>
      <c r="M7" s="131"/>
      <c r="N7" s="131"/>
      <c r="O7" s="131"/>
      <c r="P7" s="131"/>
      <c r="Q7" s="131"/>
      <c r="R7" s="131"/>
    </row>
    <row r="8" spans="1:1836" s="5" customFormat="1" ht="46.9" customHeight="1" thickBot="1" x14ac:dyDescent="0.3">
      <c r="A8" s="16" t="s">
        <v>28</v>
      </c>
      <c r="B8" s="30" t="s">
        <v>2</v>
      </c>
      <c r="C8" s="31" t="s">
        <v>3</v>
      </c>
      <c r="D8" s="30" t="s">
        <v>4</v>
      </c>
      <c r="E8" s="30" t="s">
        <v>5</v>
      </c>
      <c r="F8" s="30" t="s">
        <v>6</v>
      </c>
      <c r="G8" s="30" t="s">
        <v>7</v>
      </c>
      <c r="H8" s="129" t="s">
        <v>8</v>
      </c>
      <c r="I8" s="130"/>
      <c r="J8" s="134"/>
      <c r="K8" s="134"/>
      <c r="L8" s="133"/>
      <c r="M8" s="133"/>
      <c r="N8" s="134"/>
      <c r="O8" s="134"/>
      <c r="P8" s="134"/>
      <c r="Q8" s="134"/>
      <c r="R8" s="135"/>
    </row>
    <row r="9" spans="1:1836" s="6" customFormat="1" ht="15" customHeight="1" thickBot="1" x14ac:dyDescent="0.3">
      <c r="A9" s="16"/>
      <c r="B9" s="36"/>
      <c r="C9" s="15"/>
      <c r="D9" s="15"/>
      <c r="E9" s="37" t="s">
        <v>27</v>
      </c>
      <c r="F9" s="15"/>
      <c r="G9" s="15"/>
      <c r="H9" s="15"/>
      <c r="I9" s="160"/>
      <c r="J9" s="136"/>
      <c r="K9" s="137"/>
      <c r="L9" s="138"/>
      <c r="M9" s="139"/>
      <c r="N9" s="140"/>
      <c r="O9" s="139"/>
      <c r="P9" s="140"/>
      <c r="Q9" s="139"/>
      <c r="R9" s="13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  <c r="OJ9" s="5"/>
      <c r="OK9" s="5"/>
      <c r="OL9" s="5"/>
      <c r="OM9" s="5"/>
      <c r="ON9" s="5"/>
      <c r="OO9" s="5"/>
      <c r="OP9" s="5"/>
      <c r="OQ9" s="5"/>
      <c r="OR9" s="5"/>
      <c r="OS9" s="5"/>
      <c r="OT9" s="5"/>
      <c r="OU9" s="5"/>
      <c r="OV9" s="5"/>
      <c r="OW9" s="5"/>
      <c r="OX9" s="5"/>
      <c r="OY9" s="5"/>
      <c r="OZ9" s="5"/>
      <c r="PA9" s="5"/>
      <c r="PB9" s="5"/>
      <c r="PC9" s="5"/>
      <c r="PD9" s="5"/>
      <c r="PE9" s="5"/>
      <c r="PF9" s="5"/>
      <c r="PG9" s="5"/>
      <c r="PH9" s="5"/>
      <c r="PI9" s="5"/>
      <c r="PJ9" s="5"/>
      <c r="PK9" s="5"/>
      <c r="PL9" s="5"/>
      <c r="PM9" s="5"/>
      <c r="PN9" s="5"/>
      <c r="PO9" s="5"/>
      <c r="PP9" s="5"/>
      <c r="PQ9" s="5"/>
      <c r="PR9" s="5"/>
      <c r="PS9" s="5"/>
      <c r="PT9" s="5"/>
      <c r="PU9" s="5"/>
      <c r="PV9" s="5"/>
      <c r="PW9" s="5"/>
      <c r="PX9" s="5"/>
      <c r="PY9" s="5"/>
      <c r="PZ9" s="5"/>
      <c r="QA9" s="5"/>
      <c r="QB9" s="5"/>
      <c r="QC9" s="5"/>
      <c r="QD9" s="5"/>
      <c r="QE9" s="5"/>
      <c r="QF9" s="5"/>
      <c r="QG9" s="5"/>
      <c r="QH9" s="5"/>
      <c r="QI9" s="5"/>
      <c r="QJ9" s="5"/>
      <c r="QK9" s="5"/>
      <c r="QL9" s="5"/>
      <c r="QM9" s="5"/>
      <c r="QN9" s="5"/>
      <c r="QO9" s="5"/>
      <c r="QP9" s="5"/>
      <c r="QQ9" s="5"/>
      <c r="QR9" s="5"/>
      <c r="QS9" s="5"/>
      <c r="QT9" s="5"/>
      <c r="QU9" s="5"/>
      <c r="QV9" s="5"/>
      <c r="QW9" s="5"/>
      <c r="QX9" s="5"/>
      <c r="QY9" s="5"/>
      <c r="QZ9" s="5"/>
      <c r="RA9" s="5"/>
      <c r="RB9" s="5"/>
      <c r="RC9" s="5"/>
      <c r="RD9" s="5"/>
      <c r="RE9" s="5"/>
      <c r="RF9" s="5"/>
      <c r="RG9" s="5"/>
      <c r="RH9" s="5"/>
      <c r="RI9" s="5"/>
      <c r="RJ9" s="5"/>
      <c r="RK9" s="5"/>
      <c r="RL9" s="5"/>
      <c r="RM9" s="5"/>
      <c r="RN9" s="5"/>
      <c r="RO9" s="5"/>
      <c r="RP9" s="5"/>
      <c r="RQ9" s="5"/>
      <c r="RR9" s="5"/>
      <c r="RS9" s="5"/>
      <c r="RT9" s="5"/>
      <c r="RU9" s="5"/>
      <c r="RV9" s="5"/>
      <c r="RW9" s="5"/>
      <c r="RX9" s="5"/>
      <c r="RY9" s="5"/>
      <c r="RZ9" s="5"/>
      <c r="SA9" s="5"/>
      <c r="SB9" s="5"/>
      <c r="SC9" s="5"/>
      <c r="SD9" s="5"/>
      <c r="SE9" s="5"/>
      <c r="SF9" s="5"/>
      <c r="SG9" s="5"/>
      <c r="SH9" s="5"/>
      <c r="SI9" s="5"/>
      <c r="SJ9" s="5"/>
      <c r="SK9" s="5"/>
      <c r="SL9" s="5"/>
      <c r="SM9" s="5"/>
      <c r="SN9" s="5"/>
      <c r="SO9" s="5"/>
      <c r="SP9" s="5"/>
      <c r="SQ9" s="5"/>
      <c r="SR9" s="5"/>
      <c r="SS9" s="5"/>
      <c r="ST9" s="5"/>
      <c r="SU9" s="5"/>
      <c r="SV9" s="5"/>
      <c r="SW9" s="5"/>
      <c r="SX9" s="5"/>
      <c r="SY9" s="5"/>
      <c r="SZ9" s="5"/>
      <c r="TA9" s="5"/>
      <c r="TB9" s="5"/>
      <c r="TC9" s="5"/>
      <c r="TD9" s="5"/>
      <c r="TE9" s="5"/>
      <c r="TF9" s="5"/>
      <c r="TG9" s="5"/>
      <c r="TH9" s="5"/>
      <c r="TI9" s="5"/>
      <c r="TJ9" s="5"/>
      <c r="TK9" s="5"/>
      <c r="TL9" s="5"/>
      <c r="TM9" s="5"/>
      <c r="TN9" s="5"/>
      <c r="TO9" s="5"/>
      <c r="TP9" s="5"/>
      <c r="TQ9" s="5"/>
      <c r="TR9" s="5"/>
      <c r="TS9" s="5"/>
      <c r="TT9" s="5"/>
      <c r="TU9" s="5"/>
      <c r="TV9" s="5"/>
      <c r="TW9" s="5"/>
      <c r="TX9" s="5"/>
      <c r="TY9" s="5"/>
      <c r="TZ9" s="5"/>
      <c r="UA9" s="5"/>
      <c r="UB9" s="5"/>
      <c r="UC9" s="5"/>
      <c r="UD9" s="5"/>
      <c r="UE9" s="5"/>
      <c r="UF9" s="5"/>
      <c r="UG9" s="5"/>
      <c r="UH9" s="5"/>
      <c r="UI9" s="5"/>
      <c r="UJ9" s="5"/>
      <c r="UK9" s="5"/>
      <c r="UL9" s="5"/>
      <c r="UM9" s="5"/>
      <c r="UN9" s="5"/>
      <c r="UO9" s="5"/>
      <c r="UP9" s="5"/>
      <c r="UQ9" s="5"/>
      <c r="UR9" s="5"/>
      <c r="US9" s="5"/>
      <c r="UT9" s="5"/>
      <c r="UU9" s="5"/>
      <c r="UV9" s="5"/>
      <c r="UW9" s="5"/>
      <c r="UX9" s="5"/>
      <c r="UY9" s="5"/>
      <c r="UZ9" s="5"/>
      <c r="VA9" s="5"/>
      <c r="VB9" s="5"/>
      <c r="VC9" s="5"/>
      <c r="VD9" s="5"/>
      <c r="VE9" s="5"/>
      <c r="VF9" s="5"/>
      <c r="VG9" s="5"/>
      <c r="VH9" s="5"/>
      <c r="VI9" s="5"/>
      <c r="VJ9" s="5"/>
      <c r="VK9" s="5"/>
      <c r="VL9" s="5"/>
      <c r="VM9" s="5"/>
      <c r="VN9" s="5"/>
      <c r="VO9" s="5"/>
      <c r="VP9" s="5"/>
      <c r="VQ9" s="5"/>
      <c r="VR9" s="5"/>
      <c r="VS9" s="5"/>
      <c r="VT9" s="5"/>
      <c r="VU9" s="5"/>
      <c r="VV9" s="5"/>
      <c r="VW9" s="5"/>
      <c r="VX9" s="5"/>
      <c r="VY9" s="5"/>
      <c r="VZ9" s="5"/>
      <c r="WA9" s="5"/>
      <c r="WB9" s="5"/>
      <c r="WC9" s="5"/>
      <c r="WD9" s="5"/>
      <c r="WE9" s="5"/>
      <c r="WF9" s="5"/>
      <c r="WG9" s="5"/>
      <c r="WH9" s="5"/>
      <c r="WI9" s="5"/>
      <c r="WJ9" s="5"/>
      <c r="WK9" s="5"/>
      <c r="WL9" s="5"/>
      <c r="WM9" s="5"/>
      <c r="WN9" s="5"/>
      <c r="WO9" s="5"/>
      <c r="WP9" s="5"/>
      <c r="WQ9" s="5"/>
      <c r="WR9" s="5"/>
      <c r="WS9" s="5"/>
      <c r="WT9" s="5"/>
      <c r="WU9" s="5"/>
      <c r="WV9" s="5"/>
      <c r="WW9" s="5"/>
      <c r="WX9" s="5"/>
      <c r="WY9" s="5"/>
      <c r="WZ9" s="5"/>
      <c r="XA9" s="5"/>
      <c r="XB9" s="5"/>
      <c r="XC9" s="5"/>
      <c r="XD9" s="5"/>
      <c r="XE9" s="5"/>
      <c r="XF9" s="5"/>
      <c r="XG9" s="5"/>
      <c r="XH9" s="5"/>
      <c r="XI9" s="5"/>
      <c r="XJ9" s="5"/>
      <c r="XK9" s="5"/>
      <c r="XL9" s="5"/>
      <c r="XM9" s="5"/>
      <c r="XN9" s="5"/>
      <c r="XO9" s="5"/>
      <c r="XP9" s="5"/>
      <c r="XQ9" s="5"/>
      <c r="XR9" s="5"/>
      <c r="XS9" s="5"/>
      <c r="XT9" s="5"/>
      <c r="XU9" s="5"/>
      <c r="XV9" s="5"/>
      <c r="XW9" s="5"/>
      <c r="XX9" s="5"/>
      <c r="XY9" s="5"/>
      <c r="XZ9" s="5"/>
      <c r="YA9" s="5"/>
      <c r="YB9" s="5"/>
      <c r="YC9" s="5"/>
      <c r="YD9" s="5"/>
      <c r="YE9" s="5"/>
      <c r="YF9" s="5"/>
      <c r="YG9" s="5"/>
      <c r="YH9" s="5"/>
      <c r="YI9" s="5"/>
      <c r="YJ9" s="5"/>
      <c r="YK9" s="5"/>
      <c r="YL9" s="5"/>
      <c r="YM9" s="5"/>
      <c r="YN9" s="5"/>
      <c r="YO9" s="5"/>
      <c r="YP9" s="5"/>
      <c r="YQ9" s="5"/>
      <c r="YR9" s="5"/>
      <c r="YS9" s="5"/>
      <c r="YT9" s="5"/>
      <c r="YU9" s="5"/>
      <c r="YV9" s="5"/>
      <c r="YW9" s="5"/>
      <c r="YX9" s="5"/>
      <c r="YY9" s="5"/>
      <c r="YZ9" s="5"/>
      <c r="ZA9" s="5"/>
      <c r="ZB9" s="5"/>
      <c r="ZC9" s="5"/>
      <c r="ZD9" s="5"/>
      <c r="ZE9" s="5"/>
      <c r="ZF9" s="5"/>
      <c r="ZG9" s="5"/>
      <c r="ZH9" s="5"/>
      <c r="ZI9" s="5"/>
      <c r="ZJ9" s="5"/>
      <c r="ZK9" s="5"/>
      <c r="ZL9" s="5"/>
      <c r="ZM9" s="5"/>
      <c r="ZN9" s="5"/>
      <c r="ZO9" s="5"/>
      <c r="ZP9" s="5"/>
      <c r="ZQ9" s="5"/>
      <c r="ZR9" s="5"/>
      <c r="ZS9" s="5"/>
      <c r="ZT9" s="5"/>
      <c r="ZU9" s="5"/>
      <c r="ZV9" s="5"/>
      <c r="ZW9" s="5"/>
      <c r="ZX9" s="5"/>
      <c r="ZY9" s="5"/>
      <c r="ZZ9" s="5"/>
      <c r="AAA9" s="5"/>
      <c r="AAB9" s="5"/>
      <c r="AAC9" s="5"/>
      <c r="AAD9" s="5"/>
      <c r="AAE9" s="5"/>
      <c r="AAF9" s="5"/>
      <c r="AAG9" s="5"/>
      <c r="AAH9" s="5"/>
      <c r="AAI9" s="5"/>
      <c r="AAJ9" s="5"/>
      <c r="AAK9" s="5"/>
      <c r="AAL9" s="5"/>
      <c r="AAM9" s="5"/>
      <c r="AAN9" s="5"/>
      <c r="AAO9" s="5"/>
      <c r="AAP9" s="5"/>
      <c r="AAQ9" s="5"/>
      <c r="AAR9" s="5"/>
      <c r="AAS9" s="5"/>
      <c r="AAT9" s="5"/>
      <c r="AAU9" s="5"/>
      <c r="AAV9" s="5"/>
      <c r="AAW9" s="5"/>
      <c r="AAX9" s="5"/>
      <c r="AAY9" s="5"/>
      <c r="AAZ9" s="5"/>
      <c r="ABA9" s="5"/>
      <c r="ABB9" s="5"/>
      <c r="ABC9" s="5"/>
      <c r="ABD9" s="5"/>
      <c r="ABE9" s="5"/>
      <c r="ABF9" s="5"/>
      <c r="ABG9" s="5"/>
      <c r="ABH9" s="5"/>
      <c r="ABI9" s="5"/>
      <c r="ABJ9" s="5"/>
      <c r="ABK9" s="5"/>
      <c r="ABL9" s="5"/>
      <c r="ABM9" s="5"/>
      <c r="ABN9" s="5"/>
      <c r="ABO9" s="5"/>
      <c r="ABP9" s="5"/>
      <c r="ABQ9" s="5"/>
      <c r="ABR9" s="5"/>
      <c r="ABS9" s="5"/>
      <c r="ABT9" s="5"/>
      <c r="ABU9" s="5"/>
      <c r="ABV9" s="5"/>
      <c r="ABW9" s="5"/>
      <c r="ABX9" s="5"/>
      <c r="ABY9" s="5"/>
      <c r="ABZ9" s="5"/>
      <c r="ACA9" s="5"/>
      <c r="ACB9" s="5"/>
      <c r="ACC9" s="5"/>
      <c r="ACD9" s="5"/>
      <c r="ACE9" s="5"/>
      <c r="ACF9" s="5"/>
      <c r="ACG9" s="5"/>
      <c r="ACH9" s="5"/>
      <c r="ACI9" s="5"/>
      <c r="ACJ9" s="5"/>
      <c r="ACK9" s="5"/>
      <c r="ACL9" s="5"/>
      <c r="ACM9" s="5"/>
      <c r="ACN9" s="5"/>
      <c r="ACO9" s="5"/>
      <c r="ACP9" s="5"/>
      <c r="ACQ9" s="5"/>
      <c r="ACR9" s="5"/>
      <c r="ACS9" s="5"/>
      <c r="ACT9" s="5"/>
      <c r="ACU9" s="5"/>
      <c r="ACV9" s="5"/>
      <c r="ACW9" s="5"/>
      <c r="ACX9" s="5"/>
      <c r="ACY9" s="5"/>
      <c r="ACZ9" s="5"/>
      <c r="ADA9" s="5"/>
      <c r="ADB9" s="5"/>
      <c r="ADC9" s="5"/>
      <c r="ADD9" s="5"/>
      <c r="ADE9" s="5"/>
      <c r="ADF9" s="5"/>
      <c r="ADG9" s="5"/>
      <c r="ADH9" s="5"/>
      <c r="ADI9" s="5"/>
      <c r="ADJ9" s="5"/>
      <c r="ADK9" s="5"/>
      <c r="ADL9" s="5"/>
      <c r="ADM9" s="5"/>
      <c r="ADN9" s="5"/>
      <c r="ADO9" s="5"/>
      <c r="ADP9" s="5"/>
      <c r="ADQ9" s="5"/>
      <c r="ADR9" s="5"/>
      <c r="ADS9" s="5"/>
      <c r="ADT9" s="5"/>
      <c r="ADU9" s="5"/>
      <c r="ADV9" s="5"/>
      <c r="ADW9" s="5"/>
      <c r="ADX9" s="5"/>
      <c r="ADY9" s="5"/>
      <c r="ADZ9" s="5"/>
      <c r="AEA9" s="5"/>
      <c r="AEB9" s="5"/>
      <c r="AEC9" s="5"/>
      <c r="AED9" s="5"/>
      <c r="AEE9" s="5"/>
      <c r="AEF9" s="5"/>
      <c r="AEG9" s="5"/>
      <c r="AEH9" s="5"/>
      <c r="AEI9" s="5"/>
      <c r="AEJ9" s="5"/>
      <c r="AEK9" s="5"/>
      <c r="AEL9" s="5"/>
      <c r="AEM9" s="5"/>
      <c r="AEN9" s="5"/>
      <c r="AEO9" s="5"/>
      <c r="AEP9" s="5"/>
      <c r="AEQ9" s="5"/>
      <c r="AER9" s="5"/>
      <c r="AES9" s="5"/>
      <c r="AET9" s="5"/>
      <c r="AEU9" s="5"/>
      <c r="AEV9" s="5"/>
      <c r="AEW9" s="5"/>
      <c r="AEX9" s="5"/>
      <c r="AEY9" s="5"/>
      <c r="AEZ9" s="5"/>
      <c r="AFA9" s="5"/>
      <c r="AFB9" s="5"/>
      <c r="AFC9" s="5"/>
      <c r="AFD9" s="5"/>
      <c r="AFE9" s="5"/>
      <c r="AFF9" s="5"/>
      <c r="AFG9" s="5"/>
      <c r="AFH9" s="5"/>
      <c r="AFI9" s="5"/>
      <c r="AFJ9" s="5"/>
      <c r="AFK9" s="5"/>
      <c r="AFL9" s="5"/>
      <c r="AFM9" s="5"/>
      <c r="AFN9" s="5"/>
      <c r="AFO9" s="5"/>
      <c r="AFP9" s="5"/>
      <c r="AFQ9" s="5"/>
      <c r="AFR9" s="5"/>
      <c r="AFS9" s="5"/>
      <c r="AFT9" s="5"/>
      <c r="AFU9" s="5"/>
      <c r="AFV9" s="5"/>
      <c r="AFW9" s="5"/>
      <c r="AFX9" s="5"/>
      <c r="AFY9" s="5"/>
      <c r="AFZ9" s="5"/>
      <c r="AGA9" s="5"/>
      <c r="AGB9" s="5"/>
      <c r="AGC9" s="5"/>
      <c r="AGD9" s="5"/>
      <c r="AGE9" s="5"/>
      <c r="AGF9" s="5"/>
      <c r="AGG9" s="5"/>
      <c r="AGH9" s="5"/>
      <c r="AGI9" s="5"/>
      <c r="AGJ9" s="5"/>
      <c r="AGK9" s="5"/>
      <c r="AGL9" s="5"/>
      <c r="AGM9" s="5"/>
      <c r="AGN9" s="5"/>
      <c r="AGO9" s="5"/>
      <c r="AGP9" s="5"/>
      <c r="AGQ9" s="5"/>
      <c r="AGR9" s="5"/>
      <c r="AGS9" s="5"/>
      <c r="AGT9" s="5"/>
      <c r="AGU9" s="5"/>
      <c r="AGV9" s="5"/>
      <c r="AGW9" s="5"/>
      <c r="AGX9" s="5"/>
      <c r="AGY9" s="5"/>
      <c r="AGZ9" s="5"/>
      <c r="AHA9" s="5"/>
      <c r="AHB9" s="5"/>
      <c r="AHC9" s="5"/>
      <c r="AHD9" s="5"/>
      <c r="AHE9" s="5"/>
      <c r="AHF9" s="5"/>
      <c r="AHG9" s="5"/>
      <c r="AHH9" s="5"/>
      <c r="AHI9" s="5"/>
      <c r="AHJ9" s="5"/>
      <c r="AHK9" s="5"/>
      <c r="AHL9" s="5"/>
      <c r="AHM9" s="5"/>
      <c r="AHN9" s="5"/>
      <c r="AHO9" s="5"/>
      <c r="AHP9" s="5"/>
      <c r="AHQ9" s="5"/>
      <c r="AHR9" s="5"/>
      <c r="AHS9" s="5"/>
      <c r="AHT9" s="5"/>
      <c r="AHU9" s="5"/>
      <c r="AHV9" s="5"/>
      <c r="AHW9" s="5"/>
      <c r="AHX9" s="5"/>
      <c r="AHY9" s="5"/>
      <c r="AHZ9" s="5"/>
      <c r="AIA9" s="5"/>
      <c r="AIB9" s="5"/>
      <c r="AIC9" s="5"/>
      <c r="AID9" s="5"/>
      <c r="AIE9" s="5"/>
      <c r="AIF9" s="5"/>
      <c r="AIG9" s="5"/>
      <c r="AIH9" s="5"/>
      <c r="AII9" s="5"/>
      <c r="AIJ9" s="5"/>
      <c r="AIK9" s="5"/>
      <c r="AIL9" s="5"/>
      <c r="AIM9" s="5"/>
      <c r="AIN9" s="5"/>
      <c r="AIO9" s="5"/>
      <c r="AIP9" s="5"/>
      <c r="AIQ9" s="5"/>
      <c r="AIR9" s="5"/>
      <c r="AIS9" s="5"/>
      <c r="AIT9" s="5"/>
      <c r="AIU9" s="5"/>
      <c r="AIV9" s="5"/>
      <c r="AIW9" s="5"/>
      <c r="AIX9" s="5"/>
      <c r="AIY9" s="5"/>
      <c r="AIZ9" s="5"/>
      <c r="AJA9" s="5"/>
      <c r="AJB9" s="5"/>
      <c r="AJC9" s="5"/>
      <c r="AJD9" s="5"/>
      <c r="AJE9" s="5"/>
      <c r="AJF9" s="5"/>
      <c r="AJG9" s="5"/>
      <c r="AJH9" s="5"/>
      <c r="AJI9" s="5"/>
      <c r="AJJ9" s="5"/>
      <c r="AJK9" s="5"/>
      <c r="AJL9" s="5"/>
      <c r="AJM9" s="5"/>
      <c r="AJN9" s="5"/>
      <c r="AJO9" s="5"/>
      <c r="AJP9" s="5"/>
      <c r="AJQ9" s="5"/>
      <c r="AJR9" s="5"/>
      <c r="AJS9" s="5"/>
      <c r="AJT9" s="5"/>
      <c r="AJU9" s="5"/>
      <c r="AJV9" s="5"/>
      <c r="AJW9" s="5"/>
      <c r="AJX9" s="5"/>
      <c r="AJY9" s="5"/>
      <c r="AJZ9" s="5"/>
      <c r="AKA9" s="5"/>
      <c r="AKB9" s="5"/>
      <c r="AKC9" s="5"/>
      <c r="AKD9" s="5"/>
      <c r="AKE9" s="5"/>
      <c r="AKF9" s="5"/>
      <c r="AKG9" s="5"/>
      <c r="AKH9" s="5"/>
      <c r="AKI9" s="5"/>
      <c r="AKJ9" s="5"/>
      <c r="AKK9" s="5"/>
      <c r="AKL9" s="5"/>
      <c r="AKM9" s="5"/>
      <c r="AKN9" s="5"/>
      <c r="AKO9" s="5"/>
      <c r="AKP9" s="5"/>
      <c r="AKQ9" s="5"/>
      <c r="AKR9" s="5"/>
      <c r="AKS9" s="5"/>
      <c r="AKT9" s="5"/>
      <c r="AKU9" s="5"/>
      <c r="AKV9" s="5"/>
      <c r="AKW9" s="5"/>
      <c r="AKX9" s="5"/>
      <c r="AKY9" s="5"/>
      <c r="AKZ9" s="5"/>
      <c r="ALA9" s="5"/>
      <c r="ALB9" s="5"/>
      <c r="ALC9" s="5"/>
      <c r="ALD9" s="5"/>
      <c r="ALE9" s="5"/>
      <c r="ALF9" s="5"/>
      <c r="ALG9" s="5"/>
      <c r="ALH9" s="5"/>
      <c r="ALI9" s="5"/>
      <c r="ALJ9" s="5"/>
      <c r="ALK9" s="5"/>
      <c r="ALL9" s="5"/>
      <c r="ALM9" s="5"/>
      <c r="ALN9" s="5"/>
      <c r="ALO9" s="5"/>
      <c r="ALP9" s="5"/>
      <c r="ALQ9" s="5"/>
      <c r="ALR9" s="5"/>
      <c r="ALS9" s="5"/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  <c r="BNY9" s="5"/>
      <c r="BNZ9" s="5"/>
      <c r="BOA9" s="5"/>
      <c r="BOB9" s="5"/>
      <c r="BOC9" s="5"/>
      <c r="BOD9" s="5"/>
      <c r="BOE9" s="5"/>
      <c r="BOF9" s="5"/>
      <c r="BOG9" s="5"/>
      <c r="BOH9" s="5"/>
      <c r="BOI9" s="5"/>
      <c r="BOJ9" s="5"/>
      <c r="BOK9" s="5"/>
      <c r="BOL9" s="5"/>
      <c r="BOM9" s="5"/>
      <c r="BON9" s="5"/>
      <c r="BOO9" s="5"/>
      <c r="BOP9" s="5"/>
      <c r="BOQ9" s="5"/>
      <c r="BOR9" s="5"/>
      <c r="BOS9" s="5"/>
      <c r="BOT9" s="5"/>
      <c r="BOU9" s="5"/>
      <c r="BOV9" s="5"/>
      <c r="BOW9" s="5"/>
      <c r="BOX9" s="5"/>
      <c r="BOY9" s="5"/>
      <c r="BOZ9" s="5"/>
      <c r="BPA9" s="5"/>
      <c r="BPB9" s="5"/>
      <c r="BPC9" s="5"/>
      <c r="BPD9" s="5"/>
      <c r="BPE9" s="5"/>
      <c r="BPF9" s="5"/>
      <c r="BPG9" s="5"/>
      <c r="BPH9" s="5"/>
      <c r="BPI9" s="5"/>
      <c r="BPJ9" s="5"/>
      <c r="BPK9" s="5"/>
      <c r="BPL9" s="5"/>
      <c r="BPM9" s="5"/>
      <c r="BPN9" s="5"/>
      <c r="BPO9" s="5"/>
      <c r="BPP9" s="5"/>
      <c r="BPQ9" s="5"/>
      <c r="BPR9" s="5"/>
      <c r="BPS9" s="5"/>
      <c r="BPT9" s="5"/>
      <c r="BPU9" s="5"/>
      <c r="BPV9" s="5"/>
      <c r="BPW9" s="5"/>
      <c r="BPX9" s="5"/>
      <c r="BPY9" s="5"/>
      <c r="BPZ9" s="5"/>
      <c r="BQA9" s="5"/>
      <c r="BQB9" s="5"/>
      <c r="BQC9" s="5"/>
      <c r="BQD9" s="5"/>
      <c r="BQE9" s="5"/>
      <c r="BQF9" s="5"/>
      <c r="BQG9" s="5"/>
      <c r="BQH9" s="5"/>
      <c r="BQI9" s="5"/>
      <c r="BQJ9" s="5"/>
      <c r="BQK9" s="5"/>
      <c r="BQL9" s="5"/>
      <c r="BQM9" s="5"/>
      <c r="BQN9" s="5"/>
      <c r="BQO9" s="5"/>
      <c r="BQP9" s="5"/>
      <c r="BQQ9" s="5"/>
      <c r="BQR9" s="5"/>
      <c r="BQS9" s="5"/>
      <c r="BQT9" s="5"/>
      <c r="BQU9" s="5"/>
      <c r="BQV9" s="5"/>
      <c r="BQW9" s="5"/>
      <c r="BQX9" s="5"/>
      <c r="BQY9" s="5"/>
      <c r="BQZ9" s="5"/>
      <c r="BRA9" s="5"/>
      <c r="BRB9" s="5"/>
      <c r="BRC9" s="5"/>
      <c r="BRD9" s="5"/>
      <c r="BRE9" s="5"/>
      <c r="BRF9" s="5"/>
      <c r="BRG9" s="5"/>
      <c r="BRH9" s="5"/>
      <c r="BRI9" s="5"/>
      <c r="BRJ9" s="5"/>
      <c r="BRK9" s="5"/>
      <c r="BRL9" s="5"/>
      <c r="BRM9" s="5"/>
      <c r="BRN9" s="5"/>
      <c r="BRO9" s="5"/>
      <c r="BRP9" s="5"/>
    </row>
    <row r="10" spans="1:1836" s="5" customFormat="1" ht="15" customHeight="1" thickBot="1" x14ac:dyDescent="0.3">
      <c r="A10" s="161"/>
      <c r="B10" s="22"/>
      <c r="C10" s="22"/>
      <c r="D10" s="22"/>
      <c r="E10" s="38"/>
      <c r="F10" s="22"/>
      <c r="G10" s="22"/>
      <c r="H10" s="22"/>
      <c r="I10" s="162"/>
      <c r="J10" s="136"/>
      <c r="K10" s="137"/>
      <c r="L10" s="138"/>
      <c r="M10" s="139"/>
      <c r="N10" s="140"/>
      <c r="O10" s="139"/>
      <c r="P10" s="140"/>
      <c r="Q10" s="139"/>
      <c r="R10" s="135"/>
    </row>
    <row r="11" spans="1:1836" s="5" customFormat="1" ht="15" customHeight="1" thickBot="1" x14ac:dyDescent="0.3">
      <c r="A11" s="91">
        <v>1</v>
      </c>
      <c r="B11" s="15"/>
      <c r="C11" s="15"/>
      <c r="D11" s="15"/>
      <c r="E11" s="96" t="s">
        <v>51</v>
      </c>
      <c r="F11" s="15"/>
      <c r="G11" s="15"/>
      <c r="H11" s="15"/>
      <c r="I11" s="160"/>
      <c r="J11" s="136"/>
      <c r="K11" s="137"/>
      <c r="L11" s="138"/>
      <c r="M11" s="139"/>
      <c r="N11" s="140"/>
      <c r="O11" s="139"/>
      <c r="P11" s="140"/>
      <c r="Q11" s="139"/>
      <c r="R11" s="135"/>
    </row>
    <row r="12" spans="1:1836" s="5" customFormat="1" ht="15" customHeight="1" x14ac:dyDescent="0.25">
      <c r="A12" s="163"/>
      <c r="B12" s="13"/>
      <c r="C12" s="13"/>
      <c r="D12" s="76">
        <v>30107</v>
      </c>
      <c r="E12" s="39" t="s">
        <v>49</v>
      </c>
      <c r="F12" s="43" t="s">
        <v>31</v>
      </c>
      <c r="G12" s="125">
        <v>1.5</v>
      </c>
      <c r="H12" s="11">
        <v>275</v>
      </c>
      <c r="I12" s="164">
        <f t="shared" ref="I12" si="0">G12*H12</f>
        <v>412.5</v>
      </c>
      <c r="J12" s="141"/>
      <c r="K12" s="142"/>
      <c r="L12" s="143"/>
      <c r="M12" s="144"/>
      <c r="N12" s="145"/>
      <c r="O12" s="144"/>
      <c r="P12" s="145"/>
      <c r="Q12" s="144"/>
      <c r="R12" s="135"/>
    </row>
    <row r="13" spans="1:1836" s="5" customFormat="1" ht="15" customHeight="1" x14ac:dyDescent="0.25">
      <c r="A13" s="165"/>
      <c r="B13" s="11"/>
      <c r="C13" s="11"/>
      <c r="D13" s="93">
        <v>20306</v>
      </c>
      <c r="E13" s="94" t="s">
        <v>37</v>
      </c>
      <c r="F13" s="95" t="s">
        <v>31</v>
      </c>
      <c r="G13" s="82">
        <v>9.73</v>
      </c>
      <c r="H13" s="13">
        <v>7</v>
      </c>
      <c r="I13" s="164">
        <f t="shared" ref="I13" si="1">G13*H13</f>
        <v>68.11</v>
      </c>
      <c r="J13" s="141"/>
      <c r="K13" s="142"/>
      <c r="L13" s="143"/>
      <c r="M13" s="144"/>
      <c r="N13" s="145"/>
      <c r="O13" s="144"/>
      <c r="P13" s="145"/>
      <c r="Q13" s="144"/>
      <c r="R13" s="144"/>
    </row>
    <row r="14" spans="1:1836" s="5" customFormat="1" ht="15" customHeight="1" x14ac:dyDescent="0.25">
      <c r="A14" s="165"/>
      <c r="B14" s="11"/>
      <c r="C14" s="11"/>
      <c r="D14" s="93">
        <v>51001</v>
      </c>
      <c r="E14" s="94" t="s">
        <v>50</v>
      </c>
      <c r="F14" s="95" t="s">
        <v>31</v>
      </c>
      <c r="G14" s="125">
        <v>121.6</v>
      </c>
      <c r="H14" s="11">
        <v>9</v>
      </c>
      <c r="I14" s="164">
        <f t="shared" ref="I14:I15" si="2">G14*H14</f>
        <v>1094.3999999999999</v>
      </c>
      <c r="J14" s="141"/>
      <c r="K14" s="142"/>
      <c r="L14" s="143"/>
      <c r="M14" s="144"/>
      <c r="N14" s="145"/>
      <c r="O14" s="144"/>
      <c r="P14" s="145"/>
      <c r="Q14" s="144"/>
      <c r="R14" s="135"/>
    </row>
    <row r="15" spans="1:1836" s="5" customFormat="1" ht="15" customHeight="1" x14ac:dyDescent="0.25">
      <c r="A15" s="165"/>
      <c r="B15" s="11"/>
      <c r="C15" s="11"/>
      <c r="D15" s="23">
        <v>50503</v>
      </c>
      <c r="E15" s="40" t="s">
        <v>32</v>
      </c>
      <c r="F15" s="42" t="s">
        <v>29</v>
      </c>
      <c r="G15" s="125">
        <v>9.11</v>
      </c>
      <c r="H15" s="11">
        <v>8</v>
      </c>
      <c r="I15" s="164">
        <f t="shared" si="2"/>
        <v>72.88</v>
      </c>
      <c r="J15" s="141"/>
      <c r="K15" s="142"/>
      <c r="L15" s="143"/>
      <c r="M15" s="144"/>
      <c r="N15" s="145"/>
      <c r="O15" s="144"/>
      <c r="P15" s="145"/>
      <c r="Q15" s="144"/>
      <c r="R15" s="135"/>
    </row>
    <row r="16" spans="1:1836" s="5" customFormat="1" ht="15" customHeight="1" x14ac:dyDescent="0.25">
      <c r="A16" s="165"/>
      <c r="B16" s="11"/>
      <c r="C16" s="11"/>
      <c r="D16" s="23"/>
      <c r="E16" s="40"/>
      <c r="F16" s="42"/>
      <c r="G16" s="11"/>
      <c r="H16" s="11"/>
      <c r="I16" s="166">
        <f>SUM(I12:I15)</f>
        <v>1647.8899999999999</v>
      </c>
      <c r="J16" s="141"/>
      <c r="K16" s="142"/>
      <c r="L16" s="143"/>
      <c r="M16" s="144"/>
      <c r="N16" s="145"/>
      <c r="O16" s="144"/>
      <c r="P16" s="145"/>
      <c r="Q16" s="144"/>
      <c r="R16" s="135"/>
    </row>
    <row r="17" spans="1:18" s="5" customFormat="1" ht="15" customHeight="1" thickBot="1" x14ac:dyDescent="0.3">
      <c r="A17" s="167"/>
      <c r="B17" s="27"/>
      <c r="C17" s="27"/>
      <c r="D17" s="45"/>
      <c r="E17" s="52"/>
      <c r="F17" s="47"/>
      <c r="G17" s="27"/>
      <c r="H17" s="27"/>
      <c r="I17" s="168"/>
      <c r="J17" s="141"/>
      <c r="K17" s="142"/>
      <c r="L17" s="143"/>
      <c r="M17" s="144"/>
      <c r="N17" s="145"/>
      <c r="O17" s="144"/>
      <c r="P17" s="145"/>
      <c r="Q17" s="144"/>
      <c r="R17" s="135"/>
    </row>
    <row r="18" spans="1:18" s="5" customFormat="1" ht="15" customHeight="1" thickBot="1" x14ac:dyDescent="0.3">
      <c r="A18" s="91">
        <v>2</v>
      </c>
      <c r="B18" s="15"/>
      <c r="C18" s="15"/>
      <c r="D18" s="15"/>
      <c r="E18" s="96" t="s">
        <v>52</v>
      </c>
      <c r="F18" s="15"/>
      <c r="G18" s="15"/>
      <c r="H18" s="15"/>
      <c r="I18" s="160"/>
      <c r="J18" s="136"/>
      <c r="K18" s="137"/>
      <c r="L18" s="138"/>
      <c r="M18" s="139"/>
      <c r="N18" s="140"/>
      <c r="O18" s="139"/>
      <c r="P18" s="140"/>
      <c r="Q18" s="139"/>
      <c r="R18" s="135"/>
    </row>
    <row r="19" spans="1:18" s="5" customFormat="1" ht="15" customHeight="1" x14ac:dyDescent="0.25">
      <c r="A19" s="163"/>
      <c r="B19" s="13"/>
      <c r="C19" s="13"/>
      <c r="D19" s="76">
        <v>30103</v>
      </c>
      <c r="E19" s="39" t="s">
        <v>36</v>
      </c>
      <c r="F19" s="122" t="s">
        <v>29</v>
      </c>
      <c r="G19" s="13">
        <v>2.41</v>
      </c>
      <c r="H19" s="13">
        <v>500</v>
      </c>
      <c r="I19" s="169">
        <f t="shared" ref="I19" si="3">G19*H19</f>
        <v>1205</v>
      </c>
      <c r="J19" s="141"/>
      <c r="K19" s="142"/>
      <c r="L19" s="143"/>
      <c r="M19" s="144"/>
      <c r="N19" s="145"/>
      <c r="O19" s="144"/>
      <c r="P19" s="145"/>
      <c r="Q19" s="144"/>
      <c r="R19" s="135"/>
    </row>
    <row r="20" spans="1:18" s="5" customFormat="1" ht="15" customHeight="1" x14ac:dyDescent="0.25">
      <c r="A20" s="165"/>
      <c r="B20" s="11"/>
      <c r="C20" s="11"/>
      <c r="D20" s="23"/>
      <c r="E20" s="40"/>
      <c r="F20" s="23"/>
      <c r="G20" s="11"/>
      <c r="H20" s="11"/>
      <c r="I20" s="170">
        <f>SUM(I19:I19)</f>
        <v>1205</v>
      </c>
      <c r="J20" s="136"/>
      <c r="K20" s="137"/>
      <c r="L20" s="138"/>
      <c r="M20" s="139"/>
      <c r="N20" s="140"/>
      <c r="O20" s="139"/>
      <c r="P20" s="140"/>
      <c r="Q20" s="139"/>
      <c r="R20" s="135"/>
    </row>
    <row r="21" spans="1:18" s="5" customFormat="1" ht="15" customHeight="1" thickBot="1" x14ac:dyDescent="0.3">
      <c r="A21" s="167"/>
      <c r="B21" s="27"/>
      <c r="C21" s="27"/>
      <c r="D21" s="45"/>
      <c r="E21" s="52"/>
      <c r="F21" s="45"/>
      <c r="G21" s="27"/>
      <c r="H21" s="27"/>
      <c r="I21" s="171"/>
      <c r="J21" s="136"/>
      <c r="K21" s="137"/>
      <c r="L21" s="138"/>
      <c r="M21" s="139"/>
      <c r="N21" s="140"/>
      <c r="O21" s="139"/>
      <c r="P21" s="140"/>
      <c r="Q21" s="139"/>
      <c r="R21" s="135"/>
    </row>
    <row r="22" spans="1:18" s="5" customFormat="1" ht="15" customHeight="1" thickBot="1" x14ac:dyDescent="0.3">
      <c r="A22" s="91">
        <v>3</v>
      </c>
      <c r="B22" s="15"/>
      <c r="C22" s="15"/>
      <c r="D22" s="53"/>
      <c r="E22" s="96" t="s">
        <v>53</v>
      </c>
      <c r="F22" s="53"/>
      <c r="G22" s="15"/>
      <c r="H22" s="15"/>
      <c r="I22" s="172"/>
      <c r="J22" s="136"/>
      <c r="K22" s="137"/>
      <c r="L22" s="138"/>
      <c r="M22" s="139"/>
      <c r="N22" s="140"/>
      <c r="O22" s="139"/>
      <c r="P22" s="140"/>
      <c r="Q22" s="139"/>
      <c r="R22" s="135"/>
    </row>
    <row r="23" spans="1:18" s="5" customFormat="1" ht="15" customHeight="1" x14ac:dyDescent="0.25">
      <c r="A23" s="163"/>
      <c r="B23" s="13"/>
      <c r="C23" s="13"/>
      <c r="D23" s="76">
        <v>30103</v>
      </c>
      <c r="E23" s="39" t="s">
        <v>36</v>
      </c>
      <c r="F23" s="122" t="s">
        <v>29</v>
      </c>
      <c r="G23" s="13">
        <v>2.41</v>
      </c>
      <c r="H23" s="13">
        <v>500</v>
      </c>
      <c r="I23" s="169">
        <f t="shared" ref="I23" si="4">G23*H23</f>
        <v>1205</v>
      </c>
      <c r="J23" s="141"/>
      <c r="K23" s="142"/>
      <c r="L23" s="143"/>
      <c r="M23" s="144"/>
      <c r="N23" s="145"/>
      <c r="O23" s="144"/>
      <c r="P23" s="145"/>
      <c r="Q23" s="144"/>
      <c r="R23" s="135"/>
    </row>
    <row r="24" spans="1:18" s="5" customFormat="1" ht="15" customHeight="1" x14ac:dyDescent="0.25">
      <c r="A24" s="165"/>
      <c r="B24" s="11"/>
      <c r="C24" s="11"/>
      <c r="D24" s="23"/>
      <c r="E24" s="40"/>
      <c r="F24" s="23"/>
      <c r="G24" s="11"/>
      <c r="H24" s="11"/>
      <c r="I24" s="170">
        <f>SUM(I23:I23)</f>
        <v>1205</v>
      </c>
      <c r="J24" s="136"/>
      <c r="K24" s="137"/>
      <c r="L24" s="138"/>
      <c r="M24" s="139"/>
      <c r="N24" s="140"/>
      <c r="O24" s="139"/>
      <c r="P24" s="140"/>
      <c r="Q24" s="139"/>
      <c r="R24" s="135"/>
    </row>
    <row r="25" spans="1:18" s="5" customFormat="1" ht="15" customHeight="1" thickBot="1" x14ac:dyDescent="0.3">
      <c r="A25" s="167"/>
      <c r="B25" s="27"/>
      <c r="C25" s="27"/>
      <c r="D25" s="45"/>
      <c r="E25" s="52"/>
      <c r="F25" s="45"/>
      <c r="G25" s="27"/>
      <c r="H25" s="27"/>
      <c r="I25" s="171"/>
      <c r="J25" s="136"/>
      <c r="K25" s="137"/>
      <c r="L25" s="138"/>
      <c r="M25" s="139"/>
      <c r="N25" s="140"/>
      <c r="O25" s="139"/>
      <c r="P25" s="140"/>
      <c r="Q25" s="139"/>
      <c r="R25" s="135"/>
    </row>
    <row r="26" spans="1:18" s="5" customFormat="1" ht="15" customHeight="1" thickBot="1" x14ac:dyDescent="0.3">
      <c r="A26" s="91">
        <v>4</v>
      </c>
      <c r="B26" s="15"/>
      <c r="C26" s="15"/>
      <c r="D26" s="15"/>
      <c r="E26" s="96" t="s">
        <v>59</v>
      </c>
      <c r="F26" s="15"/>
      <c r="G26" s="15"/>
      <c r="H26" s="15"/>
      <c r="I26" s="160"/>
      <c r="J26" s="136"/>
      <c r="K26" s="137"/>
      <c r="L26" s="138"/>
      <c r="M26" s="139"/>
      <c r="N26" s="140"/>
      <c r="O26" s="139"/>
      <c r="P26" s="140"/>
      <c r="Q26" s="139"/>
      <c r="R26" s="135"/>
    </row>
    <row r="27" spans="1:18" s="5" customFormat="1" ht="15" customHeight="1" x14ac:dyDescent="0.25">
      <c r="A27" s="163"/>
      <c r="B27" s="13"/>
      <c r="C27" s="13"/>
      <c r="D27" s="76">
        <v>40511</v>
      </c>
      <c r="E27" s="39" t="s">
        <v>64</v>
      </c>
      <c r="F27" s="122" t="s">
        <v>29</v>
      </c>
      <c r="G27" s="13">
        <v>5.64</v>
      </c>
      <c r="H27" s="82">
        <v>7980</v>
      </c>
      <c r="I27" s="169">
        <f t="shared" ref="I27" si="5">G27*H27</f>
        <v>45007.199999999997</v>
      </c>
      <c r="J27" s="141"/>
      <c r="K27" s="142"/>
      <c r="L27" s="143"/>
      <c r="M27" s="144"/>
      <c r="N27" s="145"/>
      <c r="O27" s="144"/>
      <c r="P27" s="145"/>
      <c r="Q27" s="144"/>
      <c r="R27" s="135"/>
    </row>
    <row r="28" spans="1:18" s="5" customFormat="1" ht="15" customHeight="1" x14ac:dyDescent="0.25">
      <c r="A28" s="165"/>
      <c r="B28" s="11"/>
      <c r="C28" s="11"/>
      <c r="D28" s="23"/>
      <c r="E28" s="40"/>
      <c r="F28" s="42"/>
      <c r="G28" s="11"/>
      <c r="H28" s="11"/>
      <c r="I28" s="166">
        <f>SUM(I27:I27)</f>
        <v>45007.199999999997</v>
      </c>
      <c r="J28" s="141"/>
      <c r="K28" s="142"/>
      <c r="L28" s="143"/>
      <c r="M28" s="144"/>
      <c r="N28" s="145"/>
      <c r="O28" s="144"/>
      <c r="P28" s="145"/>
      <c r="Q28" s="144"/>
      <c r="R28" s="135"/>
    </row>
    <row r="29" spans="1:18" s="5" customFormat="1" ht="15" customHeight="1" thickBot="1" x14ac:dyDescent="0.3">
      <c r="A29" s="167"/>
      <c r="B29" s="27"/>
      <c r="C29" s="27"/>
      <c r="D29" s="45"/>
      <c r="E29" s="52"/>
      <c r="F29" s="47"/>
      <c r="G29" s="27"/>
      <c r="H29" s="27"/>
      <c r="I29" s="173"/>
      <c r="J29" s="136"/>
      <c r="K29" s="137"/>
      <c r="L29" s="138"/>
      <c r="M29" s="139"/>
      <c r="N29" s="140"/>
      <c r="O29" s="139"/>
      <c r="P29" s="140"/>
      <c r="Q29" s="139"/>
      <c r="R29" s="135"/>
    </row>
    <row r="30" spans="1:18" s="5" customFormat="1" ht="15" customHeight="1" thickBot="1" x14ac:dyDescent="0.3">
      <c r="A30" s="91">
        <v>5</v>
      </c>
      <c r="B30" s="15"/>
      <c r="C30" s="15"/>
      <c r="D30" s="53"/>
      <c r="E30" s="97" t="s">
        <v>60</v>
      </c>
      <c r="F30" s="51"/>
      <c r="G30" s="15"/>
      <c r="H30" s="15"/>
      <c r="I30" s="160"/>
      <c r="J30" s="136"/>
      <c r="K30" s="137"/>
      <c r="L30" s="138"/>
      <c r="M30" s="139"/>
      <c r="N30" s="140"/>
      <c r="O30" s="139"/>
      <c r="P30" s="140"/>
      <c r="Q30" s="139"/>
      <c r="R30" s="135"/>
    </row>
    <row r="31" spans="1:18" s="5" customFormat="1" ht="15" customHeight="1" x14ac:dyDescent="0.25">
      <c r="A31" s="163"/>
      <c r="B31" s="13"/>
      <c r="C31" s="13"/>
      <c r="D31" s="23">
        <v>40511</v>
      </c>
      <c r="E31" s="40" t="s">
        <v>63</v>
      </c>
      <c r="F31" s="42" t="s">
        <v>29</v>
      </c>
      <c r="G31" s="124">
        <v>7.08</v>
      </c>
      <c r="H31" s="82">
        <v>3150</v>
      </c>
      <c r="I31" s="164">
        <f t="shared" ref="I31" si="6">G31*H31</f>
        <v>22302</v>
      </c>
      <c r="J31" s="141"/>
      <c r="K31" s="142"/>
      <c r="L31" s="143"/>
      <c r="M31" s="144"/>
      <c r="N31" s="145"/>
      <c r="O31" s="144"/>
      <c r="P31" s="145"/>
      <c r="Q31" s="144"/>
      <c r="R31" s="135"/>
    </row>
    <row r="32" spans="1:18" s="5" customFormat="1" ht="15" customHeight="1" x14ac:dyDescent="0.25">
      <c r="A32" s="165"/>
      <c r="B32" s="11"/>
      <c r="C32" s="11"/>
      <c r="D32" s="23"/>
      <c r="E32" s="41"/>
      <c r="F32" s="42"/>
      <c r="G32" s="11"/>
      <c r="H32" s="11"/>
      <c r="I32" s="166">
        <f>SUM(I31)</f>
        <v>22302</v>
      </c>
      <c r="J32" s="136"/>
      <c r="K32" s="137"/>
      <c r="L32" s="138"/>
      <c r="M32" s="139"/>
      <c r="N32" s="140"/>
      <c r="O32" s="139"/>
      <c r="P32" s="140"/>
      <c r="Q32" s="139"/>
      <c r="R32" s="135"/>
    </row>
    <row r="33" spans="1:18" s="5" customFormat="1" ht="15" customHeight="1" thickBot="1" x14ac:dyDescent="0.3">
      <c r="A33" s="165"/>
      <c r="B33" s="11"/>
      <c r="C33" s="11"/>
      <c r="D33" s="23"/>
      <c r="E33" s="40"/>
      <c r="F33" s="23"/>
      <c r="G33" s="11"/>
      <c r="H33" s="11"/>
      <c r="I33" s="174"/>
      <c r="J33" s="136"/>
      <c r="K33" s="137"/>
      <c r="L33" s="138"/>
      <c r="M33" s="139"/>
      <c r="N33" s="140"/>
      <c r="O33" s="139"/>
      <c r="P33" s="140"/>
      <c r="Q33" s="139"/>
      <c r="R33" s="135"/>
    </row>
    <row r="34" spans="1:18" s="5" customFormat="1" ht="15" customHeight="1" thickBot="1" x14ac:dyDescent="0.3">
      <c r="A34" s="91">
        <v>6</v>
      </c>
      <c r="B34" s="15"/>
      <c r="C34" s="15"/>
      <c r="D34" s="50"/>
      <c r="E34" s="97" t="s">
        <v>54</v>
      </c>
      <c r="F34" s="51"/>
      <c r="G34" s="15"/>
      <c r="H34" s="15"/>
      <c r="I34" s="160"/>
      <c r="J34" s="136"/>
      <c r="K34" s="137"/>
      <c r="L34" s="138"/>
      <c r="M34" s="139"/>
      <c r="N34" s="140"/>
      <c r="O34" s="139"/>
      <c r="P34" s="140"/>
      <c r="Q34" s="139"/>
      <c r="R34" s="135"/>
    </row>
    <row r="35" spans="1:18" s="5" customFormat="1" ht="15" customHeight="1" x14ac:dyDescent="0.25">
      <c r="A35" s="163"/>
      <c r="B35" s="13"/>
      <c r="C35" s="13"/>
      <c r="D35" s="76">
        <v>30107</v>
      </c>
      <c r="E35" s="39" t="s">
        <v>34</v>
      </c>
      <c r="F35" s="43" t="s">
        <v>30</v>
      </c>
      <c r="G35" s="11">
        <v>5.59</v>
      </c>
      <c r="H35" s="11">
        <v>200</v>
      </c>
      <c r="I35" s="164">
        <f t="shared" ref="I35:I36" si="7">G35*H35</f>
        <v>1118</v>
      </c>
      <c r="J35" s="141"/>
      <c r="K35" s="142"/>
      <c r="L35" s="143"/>
      <c r="M35" s="144"/>
      <c r="N35" s="145"/>
      <c r="O35" s="144"/>
      <c r="P35" s="145"/>
      <c r="Q35" s="144"/>
      <c r="R35" s="135"/>
    </row>
    <row r="36" spans="1:18" s="5" customFormat="1" ht="15" customHeight="1" x14ac:dyDescent="0.25">
      <c r="A36" s="163"/>
      <c r="B36" s="13"/>
      <c r="C36" s="13"/>
      <c r="D36" s="93">
        <v>20306</v>
      </c>
      <c r="E36" s="94" t="s">
        <v>37</v>
      </c>
      <c r="F36" s="95" t="s">
        <v>31</v>
      </c>
      <c r="G36" s="13">
        <v>9.73</v>
      </c>
      <c r="H36" s="13">
        <v>12.2</v>
      </c>
      <c r="I36" s="164">
        <f t="shared" si="7"/>
        <v>118.706</v>
      </c>
      <c r="J36" s="141"/>
      <c r="K36" s="142"/>
      <c r="L36" s="143"/>
      <c r="M36" s="144"/>
      <c r="N36" s="145"/>
      <c r="O36" s="144"/>
      <c r="P36" s="145"/>
      <c r="Q36" s="144"/>
      <c r="R36" s="135"/>
    </row>
    <row r="37" spans="1:18" s="5" customFormat="1" ht="15" customHeight="1" x14ac:dyDescent="0.25">
      <c r="A37" s="165"/>
      <c r="B37" s="11"/>
      <c r="C37" s="11"/>
      <c r="D37" s="44">
        <v>51001</v>
      </c>
      <c r="E37" s="41" t="s">
        <v>38</v>
      </c>
      <c r="F37" s="42" t="s">
        <v>31</v>
      </c>
      <c r="G37" s="11">
        <v>181.54</v>
      </c>
      <c r="H37" s="11">
        <v>12</v>
      </c>
      <c r="I37" s="164">
        <f t="shared" ref="I37:I40" si="8">G37*H37</f>
        <v>2178.48</v>
      </c>
      <c r="J37" s="141"/>
      <c r="K37" s="142"/>
      <c r="L37" s="143"/>
      <c r="M37" s="144"/>
      <c r="N37" s="145"/>
      <c r="O37" s="144"/>
      <c r="P37" s="145"/>
      <c r="Q37" s="144"/>
      <c r="R37" s="135"/>
    </row>
    <row r="38" spans="1:18" s="5" customFormat="1" ht="15" customHeight="1" x14ac:dyDescent="0.25">
      <c r="A38" s="165"/>
      <c r="B38" s="11"/>
      <c r="C38" s="11"/>
      <c r="D38" s="23">
        <v>50503</v>
      </c>
      <c r="E38" s="40" t="s">
        <v>32</v>
      </c>
      <c r="F38" s="42" t="s">
        <v>29</v>
      </c>
      <c r="G38" s="11">
        <v>53.93</v>
      </c>
      <c r="H38" s="11">
        <v>6</v>
      </c>
      <c r="I38" s="164">
        <f t="shared" si="8"/>
        <v>323.58</v>
      </c>
      <c r="J38" s="141"/>
      <c r="K38" s="142"/>
      <c r="L38" s="143"/>
      <c r="M38" s="144"/>
      <c r="N38" s="145"/>
      <c r="O38" s="144"/>
      <c r="P38" s="145"/>
      <c r="Q38" s="144"/>
      <c r="R38" s="135"/>
    </row>
    <row r="39" spans="1:18" s="5" customFormat="1" ht="15" customHeight="1" x14ac:dyDescent="0.25">
      <c r="A39" s="165"/>
      <c r="B39" s="11"/>
      <c r="C39" s="11"/>
      <c r="D39" s="23">
        <v>30608</v>
      </c>
      <c r="E39" s="75" t="s">
        <v>33</v>
      </c>
      <c r="F39" s="42" t="s">
        <v>29</v>
      </c>
      <c r="G39" s="11">
        <v>9.11</v>
      </c>
      <c r="H39" s="11">
        <v>10</v>
      </c>
      <c r="I39" s="164">
        <f t="shared" si="8"/>
        <v>91.1</v>
      </c>
      <c r="J39" s="141"/>
      <c r="K39" s="142"/>
      <c r="L39" s="143"/>
      <c r="M39" s="144"/>
      <c r="N39" s="145"/>
      <c r="O39" s="144"/>
      <c r="P39" s="145"/>
      <c r="Q39" s="144"/>
      <c r="R39" s="135"/>
    </row>
    <row r="40" spans="1:18" s="5" customFormat="1" ht="15" customHeight="1" x14ac:dyDescent="0.25">
      <c r="A40" s="167"/>
      <c r="B40" s="27"/>
      <c r="C40" s="27"/>
      <c r="D40" s="23">
        <v>40511</v>
      </c>
      <c r="E40" s="40" t="s">
        <v>65</v>
      </c>
      <c r="F40" s="42" t="s">
        <v>29</v>
      </c>
      <c r="G40" s="11">
        <v>6.12</v>
      </c>
      <c r="H40" s="11">
        <v>3000</v>
      </c>
      <c r="I40" s="164">
        <f t="shared" si="8"/>
        <v>18360</v>
      </c>
      <c r="J40" s="141"/>
      <c r="K40" s="142"/>
      <c r="L40" s="143"/>
      <c r="M40" s="144"/>
      <c r="N40" s="145"/>
      <c r="O40" s="144"/>
      <c r="P40" s="145"/>
      <c r="Q40" s="144"/>
      <c r="R40" s="135"/>
    </row>
    <row r="41" spans="1:18" s="5" customFormat="1" ht="15" customHeight="1" x14ac:dyDescent="0.25">
      <c r="A41" s="165"/>
      <c r="B41" s="11"/>
      <c r="C41" s="11"/>
      <c r="D41" s="11"/>
      <c r="E41" s="48"/>
      <c r="F41" s="42"/>
      <c r="G41" s="11"/>
      <c r="H41" s="11"/>
      <c r="I41" s="166">
        <f>SUM(I35:I40)</f>
        <v>22189.865999999998</v>
      </c>
      <c r="J41" s="141"/>
      <c r="K41" s="142"/>
      <c r="L41" s="143"/>
      <c r="M41" s="144"/>
      <c r="N41" s="145"/>
      <c r="O41" s="144"/>
      <c r="P41" s="145"/>
      <c r="Q41" s="144"/>
      <c r="R41" s="135"/>
    </row>
    <row r="42" spans="1:18" s="5" customFormat="1" ht="15" customHeight="1" thickBot="1" x14ac:dyDescent="0.3">
      <c r="A42" s="167"/>
      <c r="B42" s="27"/>
      <c r="C42" s="27"/>
      <c r="D42" s="27"/>
      <c r="E42" s="78"/>
      <c r="F42" s="47"/>
      <c r="G42" s="27"/>
      <c r="H42" s="27"/>
      <c r="I42" s="175"/>
      <c r="J42" s="141"/>
      <c r="K42" s="142"/>
      <c r="L42" s="143"/>
      <c r="M42" s="144"/>
      <c r="N42" s="145"/>
      <c r="O42" s="144"/>
      <c r="P42" s="145"/>
      <c r="Q42" s="144"/>
      <c r="R42" s="135"/>
    </row>
    <row r="43" spans="1:18" s="5" customFormat="1" ht="15" customHeight="1" thickBot="1" x14ac:dyDescent="0.3">
      <c r="A43" s="91">
        <v>7</v>
      </c>
      <c r="B43" s="15"/>
      <c r="C43" s="15"/>
      <c r="D43" s="50"/>
      <c r="E43" s="97" t="s">
        <v>55</v>
      </c>
      <c r="F43" s="51"/>
      <c r="G43" s="15"/>
      <c r="H43" s="15"/>
      <c r="I43" s="160"/>
      <c r="J43" s="136"/>
      <c r="K43" s="137"/>
      <c r="L43" s="138"/>
      <c r="M43" s="139"/>
      <c r="N43" s="140"/>
      <c r="O43" s="139"/>
      <c r="P43" s="140"/>
      <c r="Q43" s="139"/>
      <c r="R43" s="135"/>
    </row>
    <row r="44" spans="1:18" s="5" customFormat="1" ht="15" customHeight="1" x14ac:dyDescent="0.25">
      <c r="A44" s="163"/>
      <c r="B44" s="13"/>
      <c r="C44" s="13"/>
      <c r="D44" s="76">
        <v>30107</v>
      </c>
      <c r="E44" s="39" t="s">
        <v>34</v>
      </c>
      <c r="F44" s="43" t="s">
        <v>30</v>
      </c>
      <c r="G44" s="11">
        <v>5.59</v>
      </c>
      <c r="H44" s="11">
        <v>100</v>
      </c>
      <c r="I44" s="164">
        <f t="shared" ref="I44:I48" si="9">G44*H44</f>
        <v>559</v>
      </c>
      <c r="J44" s="141"/>
      <c r="K44" s="142"/>
      <c r="L44" s="143"/>
      <c r="M44" s="144"/>
      <c r="N44" s="145"/>
      <c r="O44" s="144"/>
      <c r="P44" s="145"/>
      <c r="Q44" s="144"/>
      <c r="R44" s="135"/>
    </row>
    <row r="45" spans="1:18" s="5" customFormat="1" ht="15" customHeight="1" x14ac:dyDescent="0.25">
      <c r="A45" s="163"/>
      <c r="B45" s="13"/>
      <c r="C45" s="13"/>
      <c r="D45" s="93">
        <v>20306</v>
      </c>
      <c r="E45" s="94" t="s">
        <v>37</v>
      </c>
      <c r="F45" s="95" t="s">
        <v>31</v>
      </c>
      <c r="G45" s="13">
        <v>9.73</v>
      </c>
      <c r="H45" s="13">
        <v>18</v>
      </c>
      <c r="I45" s="164">
        <f t="shared" si="9"/>
        <v>175.14000000000001</v>
      </c>
      <c r="J45" s="141"/>
      <c r="K45" s="142"/>
      <c r="L45" s="143"/>
      <c r="M45" s="144"/>
      <c r="N45" s="145"/>
      <c r="O45" s="144"/>
      <c r="P45" s="145"/>
      <c r="Q45" s="144"/>
      <c r="R45" s="135"/>
    </row>
    <row r="46" spans="1:18" s="5" customFormat="1" ht="15" customHeight="1" x14ac:dyDescent="0.25">
      <c r="A46" s="163"/>
      <c r="B46" s="13"/>
      <c r="C46" s="13"/>
      <c r="D46" s="44">
        <v>51001</v>
      </c>
      <c r="E46" s="41" t="s">
        <v>44</v>
      </c>
      <c r="F46" s="42" t="s">
        <v>31</v>
      </c>
      <c r="G46" s="11">
        <v>96.85</v>
      </c>
      <c r="H46" s="11">
        <v>24</v>
      </c>
      <c r="I46" s="164">
        <f t="shared" si="9"/>
        <v>2324.3999999999996</v>
      </c>
      <c r="J46" s="141"/>
      <c r="K46" s="142"/>
      <c r="L46" s="143"/>
      <c r="M46" s="144"/>
      <c r="N46" s="145"/>
      <c r="O46" s="144"/>
      <c r="P46" s="145"/>
      <c r="Q46" s="144"/>
      <c r="R46" s="135"/>
    </row>
    <row r="47" spans="1:18" s="5" customFormat="1" ht="15" customHeight="1" x14ac:dyDescent="0.25">
      <c r="A47" s="163"/>
      <c r="B47" s="13"/>
      <c r="C47" s="13"/>
      <c r="D47" s="23">
        <v>50503</v>
      </c>
      <c r="E47" s="40" t="s">
        <v>32</v>
      </c>
      <c r="F47" s="42" t="s">
        <v>29</v>
      </c>
      <c r="G47" s="11">
        <v>53.93</v>
      </c>
      <c r="H47" s="11">
        <v>6</v>
      </c>
      <c r="I47" s="164">
        <f t="shared" si="9"/>
        <v>323.58</v>
      </c>
      <c r="J47" s="141"/>
      <c r="K47" s="142"/>
      <c r="L47" s="143"/>
      <c r="M47" s="144"/>
      <c r="N47" s="145"/>
      <c r="O47" s="144"/>
      <c r="P47" s="145"/>
      <c r="Q47" s="144"/>
      <c r="R47" s="135"/>
    </row>
    <row r="48" spans="1:18" s="5" customFormat="1" ht="15" customHeight="1" x14ac:dyDescent="0.25">
      <c r="A48" s="165"/>
      <c r="B48" s="11"/>
      <c r="C48" s="11"/>
      <c r="D48" s="23">
        <v>30608</v>
      </c>
      <c r="E48" s="75" t="s">
        <v>33</v>
      </c>
      <c r="F48" s="42" t="s">
        <v>29</v>
      </c>
      <c r="G48" s="11">
        <v>9.11</v>
      </c>
      <c r="H48" s="11">
        <v>30</v>
      </c>
      <c r="I48" s="164">
        <f t="shared" si="9"/>
        <v>273.29999999999995</v>
      </c>
      <c r="J48" s="141"/>
      <c r="K48" s="142"/>
      <c r="L48" s="143"/>
      <c r="M48" s="144"/>
      <c r="N48" s="145"/>
      <c r="O48" s="144"/>
      <c r="P48" s="145"/>
      <c r="Q48" s="144"/>
      <c r="R48" s="135"/>
    </row>
    <row r="49" spans="1:18" s="5" customFormat="1" ht="15" customHeight="1" x14ac:dyDescent="0.25">
      <c r="A49" s="165"/>
      <c r="B49" s="11"/>
      <c r="C49" s="11"/>
      <c r="D49" s="44"/>
      <c r="E49" s="41"/>
      <c r="F49" s="42"/>
      <c r="G49" s="11"/>
      <c r="H49" s="11"/>
      <c r="I49" s="166">
        <f>SUM(I44:I48)</f>
        <v>3655.4199999999992</v>
      </c>
      <c r="J49" s="136"/>
      <c r="K49" s="137"/>
      <c r="L49" s="138"/>
      <c r="M49" s="139"/>
      <c r="N49" s="140"/>
      <c r="O49" s="139"/>
      <c r="P49" s="140"/>
      <c r="Q49" s="139"/>
      <c r="R49" s="135"/>
    </row>
    <row r="50" spans="1:18" s="5" customFormat="1" ht="15" customHeight="1" thickBot="1" x14ac:dyDescent="0.3">
      <c r="A50" s="167"/>
      <c r="B50" s="27"/>
      <c r="C50" s="27"/>
      <c r="D50" s="49"/>
      <c r="E50" s="46"/>
      <c r="F50" s="47"/>
      <c r="G50" s="27"/>
      <c r="H50" s="27"/>
      <c r="I50" s="176"/>
      <c r="J50" s="136"/>
      <c r="K50" s="137"/>
      <c r="L50" s="138"/>
      <c r="M50" s="139"/>
      <c r="N50" s="140"/>
      <c r="O50" s="139"/>
      <c r="P50" s="140"/>
      <c r="Q50" s="139"/>
      <c r="R50" s="135"/>
    </row>
    <row r="51" spans="1:18" s="5" customFormat="1" ht="15" customHeight="1" thickBot="1" x14ac:dyDescent="0.3">
      <c r="A51" s="91">
        <v>8</v>
      </c>
      <c r="B51" s="15"/>
      <c r="C51" s="15"/>
      <c r="D51" s="53"/>
      <c r="E51" s="96" t="s">
        <v>56</v>
      </c>
      <c r="F51" s="15"/>
      <c r="G51" s="15"/>
      <c r="H51" s="15"/>
      <c r="I51" s="160"/>
      <c r="J51" s="136"/>
      <c r="K51" s="137"/>
      <c r="L51" s="138"/>
      <c r="M51" s="139"/>
      <c r="N51" s="140"/>
      <c r="O51" s="139"/>
      <c r="P51" s="140"/>
      <c r="Q51" s="139"/>
      <c r="R51" s="135"/>
    </row>
    <row r="52" spans="1:18" s="5" customFormat="1" ht="15" customHeight="1" x14ac:dyDescent="0.25">
      <c r="A52" s="177"/>
      <c r="B52" s="22"/>
      <c r="C52" s="22"/>
      <c r="D52" s="93">
        <v>20306</v>
      </c>
      <c r="E52" s="94" t="s">
        <v>37</v>
      </c>
      <c r="F52" s="95" t="s">
        <v>31</v>
      </c>
      <c r="G52" s="13">
        <v>9.73</v>
      </c>
      <c r="H52" s="13">
        <v>10</v>
      </c>
      <c r="I52" s="164">
        <f t="shared" ref="I52:I55" si="10">G52*H52</f>
        <v>97.300000000000011</v>
      </c>
      <c r="J52" s="141"/>
      <c r="K52" s="142"/>
      <c r="L52" s="143"/>
      <c r="M52" s="144"/>
      <c r="N52" s="145"/>
      <c r="O52" s="144"/>
      <c r="P52" s="145"/>
      <c r="Q52" s="144"/>
      <c r="R52" s="135"/>
    </row>
    <row r="53" spans="1:18" s="5" customFormat="1" ht="15" customHeight="1" x14ac:dyDescent="0.25">
      <c r="A53" s="165"/>
      <c r="B53" s="11"/>
      <c r="C53" s="11"/>
      <c r="D53" s="44">
        <v>51001</v>
      </c>
      <c r="E53" s="41" t="s">
        <v>43</v>
      </c>
      <c r="F53" s="42" t="s">
        <v>31</v>
      </c>
      <c r="G53" s="11">
        <v>181.54</v>
      </c>
      <c r="H53" s="11">
        <v>12</v>
      </c>
      <c r="I53" s="164">
        <f t="shared" si="10"/>
        <v>2178.48</v>
      </c>
      <c r="J53" s="141"/>
      <c r="K53" s="142"/>
      <c r="L53" s="143"/>
      <c r="M53" s="144"/>
      <c r="N53" s="145"/>
      <c r="O53" s="144"/>
      <c r="P53" s="145"/>
      <c r="Q53" s="144"/>
      <c r="R53" s="135"/>
    </row>
    <row r="54" spans="1:18" s="5" customFormat="1" ht="15" customHeight="1" x14ac:dyDescent="0.25">
      <c r="A54" s="163"/>
      <c r="B54" s="13"/>
      <c r="C54" s="13"/>
      <c r="D54" s="23">
        <v>50503</v>
      </c>
      <c r="E54" s="40" t="s">
        <v>32</v>
      </c>
      <c r="F54" s="42" t="s">
        <v>29</v>
      </c>
      <c r="G54" s="11">
        <v>53.93</v>
      </c>
      <c r="H54" s="11">
        <v>6</v>
      </c>
      <c r="I54" s="164">
        <f t="shared" si="10"/>
        <v>323.58</v>
      </c>
      <c r="J54" s="141"/>
      <c r="K54" s="142"/>
      <c r="L54" s="143"/>
      <c r="M54" s="144"/>
      <c r="N54" s="145"/>
      <c r="O54" s="144"/>
      <c r="P54" s="145"/>
      <c r="Q54" s="144"/>
      <c r="R54" s="135"/>
    </row>
    <row r="55" spans="1:18" s="5" customFormat="1" ht="15" customHeight="1" x14ac:dyDescent="0.25">
      <c r="A55" s="163"/>
      <c r="B55" s="13"/>
      <c r="C55" s="13"/>
      <c r="D55" s="23">
        <v>40511</v>
      </c>
      <c r="E55" s="40" t="s">
        <v>66</v>
      </c>
      <c r="F55" s="42" t="s">
        <v>29</v>
      </c>
      <c r="G55" s="11">
        <v>3.96</v>
      </c>
      <c r="H55" s="11">
        <v>3096</v>
      </c>
      <c r="I55" s="164">
        <f t="shared" si="10"/>
        <v>12260.16</v>
      </c>
      <c r="J55" s="141"/>
      <c r="K55" s="142"/>
      <c r="L55" s="143"/>
      <c r="M55" s="144"/>
      <c r="N55" s="145"/>
      <c r="O55" s="144"/>
      <c r="P55" s="145"/>
      <c r="Q55" s="144"/>
      <c r="R55" s="135"/>
    </row>
    <row r="56" spans="1:18" s="5" customFormat="1" ht="15" customHeight="1" x14ac:dyDescent="0.25">
      <c r="A56" s="163"/>
      <c r="B56" s="13"/>
      <c r="C56" s="13"/>
      <c r="D56" s="23"/>
      <c r="E56" s="40"/>
      <c r="F56" s="42"/>
      <c r="G56" s="13"/>
      <c r="H56" s="13"/>
      <c r="I56" s="166">
        <f>SUM(I52:I55)</f>
        <v>14859.52</v>
      </c>
      <c r="J56" s="141"/>
      <c r="K56" s="142"/>
      <c r="L56" s="143"/>
      <c r="M56" s="144"/>
      <c r="N56" s="145"/>
      <c r="O56" s="144"/>
      <c r="P56" s="145"/>
      <c r="Q56" s="144"/>
      <c r="R56" s="135"/>
    </row>
    <row r="57" spans="1:18" s="5" customFormat="1" ht="15" customHeight="1" thickBot="1" x14ac:dyDescent="0.3">
      <c r="A57" s="177"/>
      <c r="B57" s="22"/>
      <c r="C57" s="22"/>
      <c r="D57" s="34"/>
      <c r="E57" s="79"/>
      <c r="F57" s="77"/>
      <c r="G57" s="22"/>
      <c r="H57" s="22"/>
      <c r="I57" s="175"/>
      <c r="J57" s="141"/>
      <c r="K57" s="142"/>
      <c r="L57" s="143"/>
      <c r="M57" s="144"/>
      <c r="N57" s="145"/>
      <c r="O57" s="144"/>
      <c r="P57" s="145"/>
      <c r="Q57" s="144"/>
      <c r="R57" s="135"/>
    </row>
    <row r="58" spans="1:18" s="5" customFormat="1" ht="15" customHeight="1" thickBot="1" x14ac:dyDescent="0.3">
      <c r="A58" s="91">
        <v>9</v>
      </c>
      <c r="B58" s="15"/>
      <c r="C58" s="15"/>
      <c r="D58" s="53"/>
      <c r="E58" s="108" t="s">
        <v>57</v>
      </c>
      <c r="F58" s="123"/>
      <c r="G58" s="15"/>
      <c r="H58" s="15"/>
      <c r="I58" s="178"/>
      <c r="J58" s="141"/>
      <c r="K58" s="142"/>
      <c r="L58" s="143"/>
      <c r="M58" s="144"/>
      <c r="N58" s="145"/>
      <c r="O58" s="144"/>
      <c r="P58" s="145"/>
      <c r="Q58" s="144"/>
      <c r="R58" s="135"/>
    </row>
    <row r="59" spans="1:18" s="5" customFormat="1" ht="15" customHeight="1" x14ac:dyDescent="0.25">
      <c r="A59" s="163"/>
      <c r="B59" s="13"/>
      <c r="C59" s="13"/>
      <c r="D59" s="76">
        <v>40511</v>
      </c>
      <c r="E59" s="39" t="s">
        <v>61</v>
      </c>
      <c r="F59" s="122" t="s">
        <v>29</v>
      </c>
      <c r="G59" s="13">
        <v>5.16</v>
      </c>
      <c r="H59" s="121">
        <v>14940</v>
      </c>
      <c r="I59" s="169">
        <f t="shared" ref="I59" si="11">G59*H59</f>
        <v>77090.400000000009</v>
      </c>
      <c r="J59" s="141"/>
      <c r="K59" s="142"/>
      <c r="L59" s="143"/>
      <c r="M59" s="144"/>
      <c r="N59" s="145"/>
      <c r="O59" s="144"/>
      <c r="P59" s="145"/>
      <c r="Q59" s="144"/>
      <c r="R59" s="135"/>
    </row>
    <row r="60" spans="1:18" s="5" customFormat="1" ht="15" customHeight="1" x14ac:dyDescent="0.25">
      <c r="A60" s="165"/>
      <c r="B60" s="11"/>
      <c r="C60" s="11"/>
      <c r="D60" s="23"/>
      <c r="E60" s="40"/>
      <c r="F60" s="42"/>
      <c r="G60" s="11"/>
      <c r="H60" s="29"/>
      <c r="I60" s="166">
        <f>SUM(I59)</f>
        <v>77090.400000000009</v>
      </c>
      <c r="J60" s="146"/>
      <c r="K60" s="142"/>
      <c r="L60" s="143"/>
      <c r="M60" s="144"/>
      <c r="N60" s="145"/>
      <c r="O60" s="144"/>
      <c r="P60" s="145"/>
      <c r="Q60" s="144"/>
      <c r="R60" s="135"/>
    </row>
    <row r="61" spans="1:18" s="5" customFormat="1" ht="15" customHeight="1" thickBot="1" x14ac:dyDescent="0.3">
      <c r="A61" s="165"/>
      <c r="B61" s="11"/>
      <c r="C61" s="11"/>
      <c r="D61" s="11"/>
      <c r="E61" s="40"/>
      <c r="F61" s="11"/>
      <c r="G61" s="6"/>
      <c r="H61" s="11"/>
      <c r="I61" s="166"/>
      <c r="J61" s="136"/>
      <c r="K61" s="137"/>
      <c r="L61" s="138"/>
      <c r="M61" s="139"/>
      <c r="N61" s="140"/>
      <c r="O61" s="139"/>
      <c r="P61" s="140"/>
      <c r="Q61" s="139"/>
      <c r="R61" s="135"/>
    </row>
    <row r="62" spans="1:18" s="5" customFormat="1" ht="15" customHeight="1" thickBot="1" x14ac:dyDescent="0.3">
      <c r="A62" s="91">
        <v>10</v>
      </c>
      <c r="B62" s="15"/>
      <c r="C62" s="15"/>
      <c r="D62" s="15"/>
      <c r="E62" s="96" t="s">
        <v>58</v>
      </c>
      <c r="F62" s="15"/>
      <c r="G62" s="15"/>
      <c r="H62" s="15"/>
      <c r="I62" s="179"/>
      <c r="J62" s="136"/>
      <c r="K62" s="137"/>
      <c r="L62" s="138"/>
      <c r="M62" s="139"/>
      <c r="N62" s="140"/>
      <c r="O62" s="139"/>
      <c r="P62" s="140"/>
      <c r="Q62" s="139"/>
      <c r="R62" s="135"/>
    </row>
    <row r="63" spans="1:18" s="5" customFormat="1" ht="14.25" customHeight="1" x14ac:dyDescent="0.25">
      <c r="A63" s="163"/>
      <c r="B63" s="13"/>
      <c r="C63" s="13"/>
      <c r="D63" s="23">
        <v>40511</v>
      </c>
      <c r="E63" s="40" t="s">
        <v>62</v>
      </c>
      <c r="F63" s="42" t="s">
        <v>29</v>
      </c>
      <c r="G63" s="13">
        <v>8.76</v>
      </c>
      <c r="H63" s="82">
        <v>11446.415876999999</v>
      </c>
      <c r="I63" s="164">
        <f t="shared" ref="I63" si="12">G63*H63</f>
        <v>100270.60308252</v>
      </c>
      <c r="J63" s="141"/>
      <c r="K63" s="142"/>
      <c r="L63" s="143"/>
      <c r="M63" s="144"/>
      <c r="N63" s="145"/>
      <c r="O63" s="144"/>
      <c r="P63" s="145"/>
      <c r="Q63" s="144"/>
      <c r="R63" s="135"/>
    </row>
    <row r="64" spans="1:18" s="5" customFormat="1" ht="14.25" customHeight="1" x14ac:dyDescent="0.25">
      <c r="A64" s="180"/>
      <c r="B64" s="13"/>
      <c r="C64" s="13"/>
      <c r="D64" s="13"/>
      <c r="E64" s="81"/>
      <c r="F64" s="13"/>
      <c r="G64" s="13"/>
      <c r="H64" s="13"/>
      <c r="I64" s="181">
        <f>SUM(I63)</f>
        <v>100270.60308252</v>
      </c>
      <c r="J64" s="136"/>
      <c r="K64" s="137"/>
      <c r="L64" s="138"/>
      <c r="M64" s="139"/>
      <c r="N64" s="140"/>
      <c r="O64" s="139"/>
      <c r="P64" s="140"/>
      <c r="Q64" s="139"/>
      <c r="R64" s="135"/>
    </row>
    <row r="65" spans="1:18" s="5" customFormat="1" ht="14.25" customHeight="1" x14ac:dyDescent="0.25">
      <c r="A65" s="180"/>
      <c r="B65" s="13"/>
      <c r="C65" s="13"/>
      <c r="D65" s="13"/>
      <c r="E65" s="81"/>
      <c r="F65" s="13"/>
      <c r="G65" s="13"/>
      <c r="H65" s="13"/>
      <c r="I65" s="182"/>
      <c r="J65" s="136"/>
      <c r="K65" s="137"/>
      <c r="L65" s="138"/>
      <c r="M65" s="139"/>
      <c r="N65" s="140"/>
      <c r="O65" s="139"/>
      <c r="P65" s="140"/>
      <c r="Q65" s="139"/>
      <c r="R65" s="135"/>
    </row>
    <row r="66" spans="1:18" s="5" customFormat="1" ht="14.25" customHeight="1" x14ac:dyDescent="0.25">
      <c r="A66" s="180"/>
      <c r="B66" s="13"/>
      <c r="C66" s="13"/>
      <c r="D66" s="13"/>
      <c r="E66" s="35" t="s">
        <v>18</v>
      </c>
      <c r="F66" s="13"/>
      <c r="G66" s="13"/>
      <c r="H66" s="13"/>
      <c r="I66" s="181">
        <f>I16+I20+I24+I28+I32+I41+I49+I56+I60+I64</f>
        <v>289432.89908251999</v>
      </c>
      <c r="J66" s="146"/>
      <c r="K66" s="137"/>
      <c r="L66" s="138"/>
      <c r="M66" s="139"/>
      <c r="N66" s="140"/>
      <c r="O66" s="147"/>
      <c r="P66" s="140"/>
      <c r="Q66" s="147"/>
      <c r="R66" s="135"/>
    </row>
    <row r="67" spans="1:18" s="5" customFormat="1" ht="15" customHeight="1" thickBot="1" x14ac:dyDescent="0.3">
      <c r="A67" s="183"/>
      <c r="B67" s="11"/>
      <c r="C67" s="11"/>
      <c r="D67" s="11"/>
      <c r="E67" s="80"/>
      <c r="F67" s="27"/>
      <c r="G67" s="27"/>
      <c r="H67" s="27"/>
      <c r="I67" s="173"/>
      <c r="J67" s="136"/>
      <c r="K67" s="137"/>
      <c r="L67" s="138"/>
      <c r="M67" s="139"/>
      <c r="N67" s="140"/>
      <c r="O67" s="139"/>
      <c r="P67" s="140"/>
      <c r="Q67" s="139"/>
      <c r="R67" s="135"/>
    </row>
    <row r="68" spans="1:18" s="5" customFormat="1" ht="19.5" thickBot="1" x14ac:dyDescent="0.3">
      <c r="A68" s="54"/>
      <c r="B68" s="55"/>
      <c r="C68" s="55"/>
      <c r="D68" s="55"/>
      <c r="E68" s="109" t="s">
        <v>17</v>
      </c>
      <c r="F68" s="64"/>
      <c r="G68" s="27"/>
      <c r="H68" s="27"/>
      <c r="I68" s="184"/>
      <c r="J68" s="136"/>
      <c r="K68" s="137"/>
      <c r="L68" s="138"/>
      <c r="M68" s="139"/>
      <c r="N68" s="140"/>
      <c r="O68" s="148"/>
      <c r="P68" s="140"/>
      <c r="Q68" s="148"/>
      <c r="R68" s="135"/>
    </row>
    <row r="69" spans="1:18" s="5" customFormat="1" ht="16.5" thickBot="1" x14ac:dyDescent="0.3">
      <c r="A69" s="90"/>
      <c r="B69" s="53"/>
      <c r="C69" s="15"/>
      <c r="D69" s="15"/>
      <c r="E69" s="112"/>
      <c r="F69" s="113"/>
      <c r="G69" s="15"/>
      <c r="H69" s="15"/>
      <c r="I69" s="114"/>
      <c r="J69" s="136"/>
      <c r="K69" s="137"/>
      <c r="L69" s="138"/>
      <c r="M69" s="139"/>
      <c r="N69" s="140"/>
      <c r="O69" s="148"/>
      <c r="P69" s="140"/>
      <c r="Q69" s="148"/>
      <c r="R69" s="135"/>
    </row>
    <row r="70" spans="1:18" s="5" customFormat="1" ht="16.5" thickBot="1" x14ac:dyDescent="0.3">
      <c r="A70" s="88">
        <v>69</v>
      </c>
      <c r="B70" s="53">
        <v>65.385000000000005</v>
      </c>
      <c r="C70" s="53"/>
      <c r="D70" s="89"/>
      <c r="E70" s="98" t="s">
        <v>39</v>
      </c>
      <c r="F70" s="117"/>
      <c r="G70" s="15"/>
      <c r="H70" s="15"/>
      <c r="I70" s="178"/>
      <c r="J70" s="136"/>
      <c r="K70" s="137"/>
      <c r="L70" s="138"/>
      <c r="M70" s="139"/>
      <c r="N70" s="149"/>
      <c r="O70" s="139"/>
      <c r="P70" s="149"/>
      <c r="Q70" s="139"/>
      <c r="R70" s="135"/>
    </row>
    <row r="71" spans="1:18" s="5" customFormat="1" ht="15.75" x14ac:dyDescent="0.25">
      <c r="A71" s="83"/>
      <c r="B71" s="76"/>
      <c r="C71" s="76"/>
      <c r="D71" s="110">
        <v>60504</v>
      </c>
      <c r="E71" s="116" t="s">
        <v>24</v>
      </c>
      <c r="F71" s="111" t="s">
        <v>21</v>
      </c>
      <c r="G71" s="13">
        <v>8</v>
      </c>
      <c r="H71" s="13">
        <v>599.03</v>
      </c>
      <c r="I71" s="169">
        <f t="shared" ref="I71:I73" si="13">G71*H71</f>
        <v>4792.24</v>
      </c>
      <c r="J71" s="141"/>
      <c r="K71" s="142"/>
      <c r="L71" s="143"/>
      <c r="M71" s="144"/>
      <c r="N71" s="150"/>
      <c r="O71" s="144"/>
      <c r="P71" s="150"/>
      <c r="Q71" s="144"/>
      <c r="R71" s="135"/>
    </row>
    <row r="72" spans="1:18" s="5" customFormat="1" ht="15.75" x14ac:dyDescent="0.25">
      <c r="A72" s="84"/>
      <c r="B72" s="23"/>
      <c r="C72" s="23"/>
      <c r="D72" s="141">
        <v>60505</v>
      </c>
      <c r="E72" s="32" t="s">
        <v>25</v>
      </c>
      <c r="F72" s="12" t="s">
        <v>23</v>
      </c>
      <c r="G72" s="11">
        <v>100</v>
      </c>
      <c r="H72" s="11">
        <v>164.75</v>
      </c>
      <c r="I72" s="164">
        <f t="shared" si="13"/>
        <v>16475</v>
      </c>
      <c r="J72" s="141"/>
      <c r="K72" s="142"/>
      <c r="L72" s="143"/>
      <c r="M72" s="144"/>
      <c r="N72" s="150"/>
      <c r="O72" s="144"/>
      <c r="P72" s="150"/>
      <c r="Q72" s="144"/>
      <c r="R72" s="135"/>
    </row>
    <row r="73" spans="1:18" s="5" customFormat="1" ht="15.75" x14ac:dyDescent="0.25">
      <c r="A73" s="84"/>
      <c r="B73" s="23"/>
      <c r="C73" s="23"/>
      <c r="D73" s="87">
        <v>61602</v>
      </c>
      <c r="E73" s="33" t="s">
        <v>26</v>
      </c>
      <c r="F73" s="12" t="s">
        <v>21</v>
      </c>
      <c r="G73" s="11">
        <v>37</v>
      </c>
      <c r="H73" s="11">
        <v>614.01</v>
      </c>
      <c r="I73" s="164">
        <f t="shared" si="13"/>
        <v>22718.37</v>
      </c>
      <c r="J73" s="141"/>
      <c r="K73" s="142"/>
      <c r="L73" s="143"/>
      <c r="M73" s="144"/>
      <c r="N73" s="150"/>
      <c r="O73" s="144"/>
      <c r="P73" s="150"/>
      <c r="Q73" s="144"/>
      <c r="R73" s="135"/>
    </row>
    <row r="74" spans="1:18" s="5" customFormat="1" ht="16.5" thickBot="1" x14ac:dyDescent="0.3">
      <c r="A74" s="85"/>
      <c r="B74" s="45"/>
      <c r="C74" s="45"/>
      <c r="D74" s="86"/>
      <c r="E74" s="28" t="s">
        <v>22</v>
      </c>
      <c r="F74" s="64"/>
      <c r="G74" s="27"/>
      <c r="H74" s="27"/>
      <c r="I74" s="175">
        <f>SUM(I71:I73)</f>
        <v>43985.61</v>
      </c>
      <c r="J74" s="136"/>
      <c r="K74" s="151"/>
      <c r="L74" s="138"/>
      <c r="M74" s="147"/>
      <c r="N74" s="149"/>
      <c r="O74" s="139"/>
      <c r="P74" s="149"/>
      <c r="Q74" s="139"/>
      <c r="R74" s="135"/>
    </row>
    <row r="75" spans="1:18" s="5" customFormat="1" ht="16.5" thickBot="1" x14ac:dyDescent="0.3">
      <c r="A75" s="88">
        <v>23129</v>
      </c>
      <c r="B75" s="53">
        <v>2.7930000000000001</v>
      </c>
      <c r="C75" s="53"/>
      <c r="D75" s="89"/>
      <c r="E75" s="115" t="s">
        <v>42</v>
      </c>
      <c r="F75" s="113"/>
      <c r="G75" s="15"/>
      <c r="H75" s="15"/>
      <c r="I75" s="178"/>
      <c r="J75" s="136"/>
      <c r="K75" s="151"/>
      <c r="L75" s="138"/>
      <c r="M75" s="147"/>
      <c r="N75" s="149"/>
      <c r="O75" s="139"/>
      <c r="P75" s="149"/>
      <c r="Q75" s="139"/>
      <c r="R75" s="135"/>
    </row>
    <row r="76" spans="1:18" s="5" customFormat="1" ht="15.75" x14ac:dyDescent="0.25">
      <c r="A76" s="83"/>
      <c r="B76" s="76"/>
      <c r="C76" s="76"/>
      <c r="D76" s="106">
        <v>60504</v>
      </c>
      <c r="E76" s="107" t="s">
        <v>40</v>
      </c>
      <c r="F76" s="118" t="s">
        <v>21</v>
      </c>
      <c r="G76" s="119">
        <v>2</v>
      </c>
      <c r="H76" s="119">
        <v>599.03</v>
      </c>
      <c r="I76" s="185">
        <f t="shared" ref="I76:I78" si="14">G76*H76</f>
        <v>1198.06</v>
      </c>
      <c r="J76" s="141"/>
      <c r="K76" s="142"/>
      <c r="L76" s="143"/>
      <c r="M76" s="144"/>
      <c r="N76" s="150"/>
      <c r="O76" s="144"/>
      <c r="P76" s="150"/>
      <c r="Q76" s="144"/>
      <c r="R76" s="135"/>
    </row>
    <row r="77" spans="1:18" s="5" customFormat="1" ht="15.75" x14ac:dyDescent="0.25">
      <c r="A77" s="84"/>
      <c r="B77" s="23"/>
      <c r="C77" s="23"/>
      <c r="D77" s="99">
        <v>60505</v>
      </c>
      <c r="E77" s="100" t="s">
        <v>25</v>
      </c>
      <c r="F77" s="101" t="s">
        <v>20</v>
      </c>
      <c r="G77" s="102">
        <v>40</v>
      </c>
      <c r="H77" s="102">
        <v>164.75</v>
      </c>
      <c r="I77" s="186">
        <f t="shared" si="14"/>
        <v>6590</v>
      </c>
      <c r="J77" s="141"/>
      <c r="K77" s="142"/>
      <c r="L77" s="143"/>
      <c r="M77" s="144"/>
      <c r="N77" s="150"/>
      <c r="O77" s="144"/>
      <c r="P77" s="150"/>
      <c r="Q77" s="144"/>
      <c r="R77" s="135"/>
    </row>
    <row r="78" spans="1:18" s="5" customFormat="1" ht="15.75" x14ac:dyDescent="0.25">
      <c r="A78" s="84"/>
      <c r="B78" s="23"/>
      <c r="C78" s="23"/>
      <c r="D78" s="99">
        <v>61602</v>
      </c>
      <c r="E78" s="103" t="s">
        <v>41</v>
      </c>
      <c r="F78" s="99" t="s">
        <v>21</v>
      </c>
      <c r="G78" s="102">
        <v>25</v>
      </c>
      <c r="H78" s="102">
        <v>614.01</v>
      </c>
      <c r="I78" s="186">
        <f t="shared" si="14"/>
        <v>15350.25</v>
      </c>
      <c r="J78" s="141"/>
      <c r="K78" s="142"/>
      <c r="L78" s="143"/>
      <c r="M78" s="144"/>
      <c r="N78" s="150"/>
      <c r="O78" s="144"/>
      <c r="P78" s="150"/>
      <c r="Q78" s="144"/>
      <c r="R78" s="135"/>
    </row>
    <row r="79" spans="1:18" s="5" customFormat="1" ht="15.75" x14ac:dyDescent="0.25">
      <c r="A79" s="84"/>
      <c r="B79" s="23"/>
      <c r="C79" s="23"/>
      <c r="D79" s="104"/>
      <c r="E79" s="105"/>
      <c r="F79" s="126"/>
      <c r="G79" s="126"/>
      <c r="H79" s="126"/>
      <c r="I79" s="187">
        <f>SUM(I76:I78)</f>
        <v>23138.309999999998</v>
      </c>
      <c r="J79" s="136"/>
      <c r="K79" s="151"/>
      <c r="L79" s="138"/>
      <c r="M79" s="147"/>
      <c r="N79" s="149"/>
      <c r="O79" s="139"/>
      <c r="P79" s="149"/>
      <c r="Q79" s="139"/>
      <c r="R79" s="135"/>
    </row>
    <row r="80" spans="1:18" s="5" customFormat="1" ht="15.75" x14ac:dyDescent="0.25">
      <c r="A80" s="85"/>
      <c r="B80" s="45"/>
      <c r="C80" s="45"/>
      <c r="D80" s="86"/>
      <c r="E80" s="26"/>
      <c r="F80" s="64"/>
      <c r="G80" s="27"/>
      <c r="H80" s="27"/>
      <c r="I80" s="175"/>
      <c r="J80" s="136"/>
      <c r="K80" s="151"/>
      <c r="L80" s="138"/>
      <c r="M80" s="147"/>
      <c r="N80" s="149"/>
      <c r="O80" s="139"/>
      <c r="P80" s="149"/>
      <c r="Q80" s="139"/>
      <c r="R80" s="135"/>
    </row>
    <row r="81" spans="1:20" s="5" customFormat="1" ht="15.75" x14ac:dyDescent="0.25">
      <c r="A81" s="183"/>
      <c r="B81" s="60"/>
      <c r="C81" s="60"/>
      <c r="D81" s="11"/>
      <c r="E81" s="17" t="s">
        <v>19</v>
      </c>
      <c r="F81" s="12"/>
      <c r="G81" s="11"/>
      <c r="H81" s="11"/>
      <c r="I81" s="188">
        <f>I74+I79</f>
        <v>67123.92</v>
      </c>
      <c r="J81" s="152"/>
      <c r="K81" s="137"/>
      <c r="L81" s="138"/>
      <c r="M81" s="139"/>
      <c r="N81" s="140"/>
      <c r="O81" s="146"/>
      <c r="P81" s="140"/>
      <c r="Q81" s="146"/>
      <c r="R81" s="135"/>
    </row>
    <row r="82" spans="1:20" s="5" customFormat="1" x14ac:dyDescent="0.25">
      <c r="A82" s="183"/>
      <c r="B82" s="60"/>
      <c r="C82" s="60"/>
      <c r="D82" s="11"/>
      <c r="E82" s="18"/>
      <c r="F82" s="12"/>
      <c r="G82" s="11"/>
      <c r="H82" s="11"/>
      <c r="I82" s="25"/>
      <c r="J82" s="153"/>
      <c r="K82" s="137"/>
      <c r="L82" s="138"/>
      <c r="M82" s="139"/>
      <c r="N82" s="140"/>
      <c r="O82" s="148"/>
      <c r="P82" s="140"/>
      <c r="Q82" s="148"/>
      <c r="R82" s="135"/>
    </row>
    <row r="83" spans="1:20" s="5" customFormat="1" ht="15.75" thickBot="1" x14ac:dyDescent="0.3">
      <c r="A83" s="189"/>
      <c r="B83" s="61"/>
      <c r="C83" s="61"/>
      <c r="D83" s="27"/>
      <c r="E83" s="62"/>
      <c r="F83" s="64"/>
      <c r="G83" s="27"/>
      <c r="H83" s="27"/>
      <c r="I83" s="190"/>
      <c r="J83" s="136"/>
      <c r="K83" s="137"/>
      <c r="L83" s="138"/>
      <c r="M83" s="137"/>
      <c r="N83" s="140"/>
      <c r="O83" s="137"/>
      <c r="P83" s="140"/>
      <c r="Q83" s="137"/>
      <c r="R83" s="135"/>
    </row>
    <row r="84" spans="1:20" s="5" customFormat="1" x14ac:dyDescent="0.25">
      <c r="A84" s="65"/>
      <c r="B84" s="66"/>
      <c r="C84" s="66"/>
      <c r="D84" s="67"/>
      <c r="E84" s="68" t="s">
        <v>12</v>
      </c>
      <c r="F84" s="69"/>
      <c r="G84" s="67"/>
      <c r="H84" s="67"/>
      <c r="I84" s="70">
        <f>I66+I81</f>
        <v>356556.81908251997</v>
      </c>
      <c r="J84" s="136"/>
      <c r="K84" s="151"/>
      <c r="L84" s="154"/>
      <c r="M84" s="151"/>
      <c r="N84" s="155"/>
      <c r="O84" s="151"/>
      <c r="P84" s="155"/>
      <c r="Q84" s="151"/>
      <c r="R84" s="135"/>
      <c r="S84" s="19"/>
      <c r="T84" s="7"/>
    </row>
    <row r="85" spans="1:20" s="7" customFormat="1" x14ac:dyDescent="0.25">
      <c r="A85" s="71"/>
      <c r="B85" s="63"/>
      <c r="C85" s="63"/>
      <c r="D85" s="63"/>
      <c r="E85" s="59" t="s">
        <v>45</v>
      </c>
      <c r="F85" s="58"/>
      <c r="G85" s="6"/>
      <c r="H85" s="6"/>
      <c r="I85" s="191">
        <f>I84*0.22</f>
        <v>78442.50019815439</v>
      </c>
      <c r="J85" s="135"/>
      <c r="K85" s="151"/>
      <c r="L85" s="156"/>
      <c r="M85" s="151"/>
      <c r="N85" s="156"/>
      <c r="O85" s="151"/>
      <c r="P85" s="156"/>
      <c r="Q85" s="151"/>
      <c r="R85" s="157"/>
      <c r="S85" s="19"/>
    </row>
    <row r="86" spans="1:20" s="7" customFormat="1" ht="15.75" thickBot="1" x14ac:dyDescent="0.3">
      <c r="A86" s="72"/>
      <c r="B86" s="73"/>
      <c r="C86" s="73"/>
      <c r="D86" s="73"/>
      <c r="E86" s="74" t="s">
        <v>9</v>
      </c>
      <c r="F86" s="74"/>
      <c r="G86" s="73"/>
      <c r="H86" s="56"/>
      <c r="I86" s="57">
        <f>SUM(I84:I85)</f>
        <v>434999.31928067433</v>
      </c>
      <c r="J86" s="135"/>
      <c r="K86" s="151"/>
      <c r="L86" s="156"/>
      <c r="M86" s="151"/>
      <c r="N86" s="156"/>
      <c r="O86" s="151"/>
      <c r="P86" s="156"/>
      <c r="Q86" s="151"/>
      <c r="R86" s="157"/>
      <c r="S86" s="19"/>
    </row>
    <row r="87" spans="1:20" ht="15" customHeight="1" x14ac:dyDescent="0.25">
      <c r="E87" s="24"/>
      <c r="J87" s="158"/>
      <c r="K87" s="158"/>
      <c r="L87" s="159"/>
      <c r="M87" s="159"/>
      <c r="N87" s="159"/>
      <c r="O87" s="159"/>
      <c r="P87" s="159"/>
      <c r="Q87" s="159"/>
      <c r="R87" s="158"/>
      <c r="T87" s="20"/>
    </row>
    <row r="88" spans="1:20" x14ac:dyDescent="0.25">
      <c r="E88" s="24"/>
      <c r="I88" s="120"/>
      <c r="J88" s="158"/>
      <c r="K88" s="158"/>
      <c r="L88" s="159"/>
      <c r="M88" s="159"/>
      <c r="N88" s="159"/>
      <c r="O88" s="159"/>
      <c r="P88" s="159"/>
      <c r="Q88" s="159"/>
      <c r="R88" s="158"/>
      <c r="T88" s="21"/>
    </row>
    <row r="89" spans="1:20" x14ac:dyDescent="0.25">
      <c r="J89" s="158"/>
      <c r="K89" s="158"/>
      <c r="L89" s="158"/>
      <c r="M89" s="158"/>
      <c r="N89" s="158"/>
      <c r="O89" s="158"/>
      <c r="P89" s="158"/>
      <c r="Q89" s="158"/>
      <c r="R89" s="158"/>
      <c r="T89" s="21"/>
    </row>
    <row r="90" spans="1:20" ht="15.75" x14ac:dyDescent="0.25">
      <c r="A90" s="4" t="s">
        <v>13</v>
      </c>
      <c r="B90"/>
      <c r="E90"/>
      <c r="F90"/>
      <c r="G90" s="4" t="s">
        <v>14</v>
      </c>
      <c r="H90"/>
      <c r="I90"/>
      <c r="J90" s="142"/>
      <c r="K90" s="159"/>
      <c r="L90" s="159"/>
      <c r="M90" s="159"/>
      <c r="N90" s="159"/>
      <c r="O90" s="159"/>
      <c r="P90" s="159"/>
      <c r="Q90" s="159"/>
      <c r="R90" s="158"/>
      <c r="T90" s="21"/>
    </row>
    <row r="91" spans="1:20" x14ac:dyDescent="0.25">
      <c r="A91"/>
      <c r="B91"/>
      <c r="D91" s="8" t="s">
        <v>10</v>
      </c>
      <c r="E91"/>
      <c r="F91"/>
      <c r="G91"/>
      <c r="H91"/>
      <c r="I91" s="8" t="s">
        <v>10</v>
      </c>
      <c r="J91" s="159"/>
      <c r="K91" s="159"/>
      <c r="L91" s="159"/>
      <c r="M91" s="159"/>
      <c r="N91" s="159"/>
      <c r="O91" s="158"/>
      <c r="P91" s="159"/>
      <c r="Q91" s="158"/>
      <c r="R91" s="158"/>
      <c r="T91" s="20"/>
    </row>
    <row r="92" spans="1:20" x14ac:dyDescent="0.25">
      <c r="A92" s="9"/>
      <c r="B92"/>
      <c r="C92"/>
      <c r="D92"/>
      <c r="F92"/>
      <c r="G92"/>
      <c r="H92"/>
      <c r="I92"/>
      <c r="J92"/>
      <c r="K92"/>
      <c r="L92"/>
      <c r="M92"/>
      <c r="N92"/>
      <c r="O92"/>
      <c r="P92"/>
      <c r="Q92"/>
    </row>
  </sheetData>
  <protectedRanges>
    <protectedRange password="EF2C" sqref="E87:E88 J90 E81:E83 Q81:Q83 J70:K70 A81:D84 Q68:Q69 A70:C80 D70:D71 E70:E72 F81:K84 J74:K75 E66 A68:K69 J79:K80 D73:E80 O81:O83 O68:O69 M83:M84" name="Vahemik1"/>
    <protectedRange password="EF2C" sqref="G9:K11 G31:H31 G23:H23 G24:K26 G43:K43 G29:K30 I49 J49:K51 I51 H61:K61 G63:H63 G27:H28 G62:K62 G35:H42 G44:H60 G64:K67 I16 G18:K18 G19:H19 G20:K22 G32:K34 G12:H17" name="Vahemik1_1"/>
    <protectedRange password="EF2C" sqref="I70:I80" name="Vahemik1_2_1"/>
    <protectedRange password="EF2C" sqref="F70:F80" name="Vahemik1_1_2_3"/>
    <protectedRange password="EF2C" sqref="G70:G80" name="Vahemik1_4_1"/>
    <protectedRange password="EF2C" sqref="H70:H80" name="Vahemik1_4_2"/>
    <protectedRange password="EF2C" sqref="J71:K73 J76:K78" name="Vahemik1_8"/>
    <protectedRange password="EF2C" sqref="D55:E57 D27:E28 D31:E31 D63:E63 D40:E40 D59:E60" name="Vahemik1_4"/>
    <protectedRange password="EF2C" sqref="F19 F31 F23 F48 F63 F39:F42 F27:F28 F55:F60" name="Vahemik1_1_2_3_1"/>
    <protectedRange password="EF2C" sqref="D33 D19:D25" name="Vahemik1_1_1"/>
    <protectedRange password="EF2C" sqref="E20:F21 E33:F33 E19 E23 F22 E24:F25" name="Vahemik1_2"/>
    <protectedRange password="EF2C" sqref="F29:F30 F15:F17 F53:F54 F37:F38 F34 F43 F49:F50 F46:F47 F32" name="Vahemik1_1_2_3_1_1"/>
    <protectedRange password="EF2C" sqref="E29:E30 E15:E17 E53:E54 E37:E38 E34 E43 E49:E50 E46:E47 E32" name="Vahemik1_7_2_1"/>
    <protectedRange password="EF2C" sqref="J31:K31 J19:K19 J23:K23 J63:K63 J27:K28 J35:K42 J44:K48 J52:K60 J12:K17" name="Vahemik1_10"/>
    <protectedRange password="EF2C" sqref="I31 I19 I23 I63 I27:I28 I35:I42 I44:I48 I52:I60 I17 I12:I15" name="Vahemik1_2_1_2"/>
  </protectedRanges>
  <mergeCells count="6">
    <mergeCell ref="F79:H79"/>
    <mergeCell ref="E1:O1"/>
    <mergeCell ref="P8:Q8"/>
    <mergeCell ref="H8:I8"/>
    <mergeCell ref="J8:K8"/>
    <mergeCell ref="N8:O8"/>
  </mergeCells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Diagrammid</vt:lpstr>
      </vt:variant>
      <vt:variant>
        <vt:i4>1</vt:i4>
      </vt:variant>
    </vt:vector>
  </HeadingPairs>
  <TitlesOfParts>
    <vt:vector size="2" baseType="lpstr">
      <vt:lpstr>Sheet1</vt:lpstr>
      <vt:lpstr>Diagramm1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Meelis Seppam</dc:creator>
  <cp:lastModifiedBy>Helmut Kulpson</cp:lastModifiedBy>
  <cp:lastPrinted>2016-10-17T05:35:02Z</cp:lastPrinted>
  <dcterms:created xsi:type="dcterms:W3CDTF">2015-11-03T09:12:57Z</dcterms:created>
  <dcterms:modified xsi:type="dcterms:W3CDTF">2025-05-06T12:57:58Z</dcterms:modified>
</cp:coreProperties>
</file>